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результат СПО-СЗ" sheetId="1" r:id="rId1"/>
  </sheets>
  <definedNames>
    <definedName name="_xlnm._FilterDatabase" localSheetId="0" hidden="1">'результат СПО-СЗ'!$B$15:$L$275</definedName>
  </definedNames>
  <calcPr calcId="124519"/>
</workbook>
</file>

<file path=xl/calcChain.xml><?xml version="1.0" encoding="utf-8"?>
<calcChain xmlns="http://schemas.openxmlformats.org/spreadsheetml/2006/main">
  <c r="L263" i="1"/>
  <c r="L14" s="1"/>
  <c r="K263"/>
  <c r="K14" s="1"/>
  <c r="J263"/>
  <c r="J14" s="1"/>
  <c r="I263"/>
  <c r="I14" s="1"/>
  <c r="H263"/>
  <c r="H14" s="1"/>
  <c r="G263"/>
  <c r="G14" s="1"/>
  <c r="F263"/>
  <c r="F14" s="1"/>
  <c r="L266"/>
  <c r="F267"/>
  <c r="G267"/>
  <c r="H267"/>
  <c r="I267"/>
  <c r="J267"/>
  <c r="K267"/>
  <c r="L267"/>
  <c r="F271"/>
  <c r="G271"/>
  <c r="H271"/>
  <c r="I271"/>
  <c r="J271"/>
  <c r="K271"/>
  <c r="L271"/>
  <c r="L206"/>
  <c r="K206"/>
  <c r="J206"/>
  <c r="I206"/>
  <c r="H206"/>
  <c r="G206"/>
  <c r="F206"/>
  <c r="L190"/>
  <c r="K190"/>
  <c r="J190"/>
  <c r="I190"/>
  <c r="H190"/>
  <c r="G190"/>
  <c r="F190"/>
  <c r="L117"/>
  <c r="K117"/>
  <c r="J117"/>
  <c r="I117"/>
  <c r="H117"/>
  <c r="G117"/>
  <c r="F117"/>
  <c r="G118"/>
  <c r="H118"/>
  <c r="L106"/>
  <c r="L108" s="1"/>
  <c r="K106"/>
  <c r="K108" s="1"/>
  <c r="J106"/>
  <c r="J108" s="1"/>
  <c r="I106"/>
  <c r="I108" s="1"/>
  <c r="H106"/>
  <c r="H108" s="1"/>
  <c r="G106"/>
  <c r="G108" s="1"/>
  <c r="F106"/>
  <c r="F108" s="1"/>
  <c r="L276"/>
  <c r="K276"/>
  <c r="J276"/>
  <c r="I276"/>
  <c r="H276"/>
  <c r="G276"/>
  <c r="F276"/>
  <c r="K273"/>
  <c r="J273"/>
  <c r="I273"/>
  <c r="H273"/>
  <c r="G273"/>
  <c r="F273"/>
  <c r="L211"/>
  <c r="K211"/>
  <c r="J211"/>
  <c r="I211"/>
  <c r="H211"/>
  <c r="G211"/>
  <c r="F211"/>
  <c r="K199"/>
  <c r="J199"/>
  <c r="I199"/>
  <c r="H199"/>
  <c r="G199"/>
  <c r="F199"/>
  <c r="L193"/>
  <c r="K193"/>
  <c r="F193"/>
  <c r="J191"/>
  <c r="J193" s="1"/>
  <c r="I191"/>
  <c r="I193" s="1"/>
  <c r="H191"/>
  <c r="H193" s="1"/>
  <c r="G191"/>
  <c r="G193" s="1"/>
  <c r="L185"/>
  <c r="K185"/>
  <c r="J185"/>
  <c r="I185"/>
  <c r="H185"/>
  <c r="G185"/>
  <c r="F185"/>
  <c r="L180"/>
  <c r="K180"/>
  <c r="J180"/>
  <c r="I180"/>
  <c r="H180"/>
  <c r="G180"/>
  <c r="F180"/>
  <c r="L135"/>
  <c r="K135"/>
  <c r="J135"/>
  <c r="I135"/>
  <c r="H135"/>
  <c r="G135"/>
  <c r="F135"/>
  <c r="J121"/>
  <c r="I120"/>
  <c r="H120"/>
  <c r="G120"/>
  <c r="L101"/>
  <c r="K101"/>
  <c r="J101"/>
  <c r="I101"/>
  <c r="H101"/>
  <c r="G101"/>
  <c r="F101"/>
  <c r="L92"/>
  <c r="K92"/>
  <c r="J92"/>
  <c r="I92"/>
  <c r="H92"/>
  <c r="G92"/>
  <c r="F92"/>
  <c r="L57"/>
  <c r="K57"/>
  <c r="J57"/>
  <c r="I57"/>
  <c r="H57"/>
  <c r="G57"/>
  <c r="F57"/>
  <c r="L54"/>
  <c r="K54"/>
  <c r="J54"/>
  <c r="I54"/>
  <c r="H54"/>
  <c r="G54"/>
  <c r="F54"/>
  <c r="L47"/>
  <c r="K47"/>
  <c r="J47"/>
  <c r="I47"/>
  <c r="H47"/>
  <c r="G47"/>
  <c r="F47"/>
  <c r="L26"/>
  <c r="K26"/>
  <c r="J26"/>
  <c r="I26"/>
  <c r="H26"/>
  <c r="G26"/>
  <c r="F26"/>
  <c r="L20"/>
  <c r="K20"/>
  <c r="J20"/>
  <c r="I20"/>
  <c r="H20"/>
  <c r="G20"/>
  <c r="F20"/>
  <c r="L17"/>
  <c r="K17"/>
  <c r="J17"/>
  <c r="I17"/>
  <c r="H16"/>
  <c r="H17" s="1"/>
  <c r="G16"/>
  <c r="G17" s="1"/>
  <c r="F16"/>
  <c r="F17" s="1"/>
</calcChain>
</file>

<file path=xl/sharedStrings.xml><?xml version="1.0" encoding="utf-8"?>
<sst xmlns="http://schemas.openxmlformats.org/spreadsheetml/2006/main" count="776" uniqueCount="161">
  <si>
    <t>Государственный заказ РТ на подготовку  кадров  со средним профессиональным образованием (СПО-СЗ) на 2016-2022 гг.</t>
  </si>
  <si>
    <t>№
 п/п</t>
  </si>
  <si>
    <t>Код  территории по  ОКАТО</t>
  </si>
  <si>
    <t>Наименование территории (муниципального образования)</t>
  </si>
  <si>
    <t>Наименование  профессии, специальности*</t>
  </si>
  <si>
    <t>Код профессии, специальности по ОКСО, ОКНПО</t>
  </si>
  <si>
    <t>Объемы госзаказа на подготовку кадров, чел.</t>
  </si>
  <si>
    <t>по годам, следующим за планируемым годом</t>
  </si>
  <si>
    <t>Всего по РТ:</t>
  </si>
  <si>
    <t>Альметьевский район</t>
  </si>
  <si>
    <t>Автоматизация технологических процессов и производств (по отраслям)</t>
  </si>
  <si>
    <t>Казань</t>
  </si>
  <si>
    <t>Итого:</t>
  </si>
  <si>
    <t>Автоматические системы управления</t>
  </si>
  <si>
    <t>220205</t>
  </si>
  <si>
    <t>Лаишевский район</t>
  </si>
  <si>
    <t>Агрономия</t>
  </si>
  <si>
    <t>110201</t>
  </si>
  <si>
    <t>Заинск</t>
  </si>
  <si>
    <t>Дрожжановский район</t>
  </si>
  <si>
    <t>Камско-Устьинский район</t>
  </si>
  <si>
    <t>Апастовский район</t>
  </si>
  <si>
    <t>Азнакаевский район</t>
  </si>
  <si>
    <t>Акушерское дело</t>
  </si>
  <si>
    <t>060102</t>
  </si>
  <si>
    <t>Алексеевский район</t>
  </si>
  <si>
    <t>Алькеевский район</t>
  </si>
  <si>
    <t>Альметьевск</t>
  </si>
  <si>
    <t>Бугульминский район</t>
  </si>
  <si>
    <t>Верхнеуслонский район</t>
  </si>
  <si>
    <t>Зеленодольский район</t>
  </si>
  <si>
    <t>Кукморский район</t>
  </si>
  <si>
    <t>Лениногорский район</t>
  </si>
  <si>
    <t>Менделеевский район</t>
  </si>
  <si>
    <t>Мензелинский район</t>
  </si>
  <si>
    <t>Нижнекамск</t>
  </si>
  <si>
    <t>Пестречинский район</t>
  </si>
  <si>
    <t>Сабинский район</t>
  </si>
  <si>
    <t>Чистопольский район</t>
  </si>
  <si>
    <t>Набережные Челны</t>
  </si>
  <si>
    <t>Ветеринария</t>
  </si>
  <si>
    <t>Аксубаевский район</t>
  </si>
  <si>
    <t>Муслюмовский район</t>
  </si>
  <si>
    <t>Агрызский район</t>
  </si>
  <si>
    <t>Информатика и вычислительная техника</t>
  </si>
  <si>
    <t>230000</t>
  </si>
  <si>
    <t>Информационная безопасность 
автоматизированных систем</t>
  </si>
  <si>
    <t>090305</t>
  </si>
  <si>
    <t>Испытание летательных аппаратов</t>
  </si>
  <si>
    <t>160906</t>
  </si>
  <si>
    <t>Компьютерные сети</t>
  </si>
  <si>
    <t>230111</t>
  </si>
  <si>
    <t>Компьютерные системы и комплексы</t>
  </si>
  <si>
    <t>230113</t>
  </si>
  <si>
    <t>Лечебное дело</t>
  </si>
  <si>
    <t>060101</t>
  </si>
  <si>
    <t>Атнинский район</t>
  </si>
  <si>
    <t>Высокогорский район</t>
  </si>
  <si>
    <t>Заинский район</t>
  </si>
  <si>
    <t>Сармановский район</t>
  </si>
  <si>
    <t>Тукаевский район</t>
  </si>
  <si>
    <t xml:space="preserve">Менеджмент </t>
  </si>
  <si>
    <t>080501</t>
  </si>
  <si>
    <t>Балтасинский район</t>
  </si>
  <si>
    <t>Механизация сельского хозяйства</t>
  </si>
  <si>
    <t>Арский район</t>
  </si>
  <si>
    <t>Многоканальные телекоммуникационные системы</t>
  </si>
  <si>
    <t>210404</t>
  </si>
  <si>
    <t>Монтаж и техническая эксплуатация промышленного оборудования (по отраслям)</t>
  </si>
  <si>
    <t>150411</t>
  </si>
  <si>
    <t>Монтаж и техническое обслуживание судовых машин и механизмов</t>
  </si>
  <si>
    <t>Переработка нефти и газа</t>
  </si>
  <si>
    <t>240404</t>
  </si>
  <si>
    <t>Производство летательных аппаратов</t>
  </si>
  <si>
    <t>160203</t>
  </si>
  <si>
    <t>Программирование в компьютерных системах</t>
  </si>
  <si>
    <t>230115</t>
  </si>
  <si>
    <t>Почтовая связь</t>
  </si>
  <si>
    <t>210501</t>
  </si>
  <si>
    <t>Радиосвязь, радиовещение и телевидение</t>
  </si>
  <si>
    <t>210405</t>
  </si>
  <si>
    <t>Разработка и эксплуатация нефтяных и газовых месторождений</t>
  </si>
  <si>
    <t>130503</t>
  </si>
  <si>
    <t>Бавлинский район</t>
  </si>
  <si>
    <t>Елабужский район</t>
  </si>
  <si>
    <t>Нурлатский район</t>
  </si>
  <si>
    <t>Сестринское дело</t>
  </si>
  <si>
    <t>160109</t>
  </si>
  <si>
    <t>Актанышский район</t>
  </si>
  <si>
    <t>Буинский район</t>
  </si>
  <si>
    <t>Кайбицкий район</t>
  </si>
  <si>
    <t>Мамадышский район</t>
  </si>
  <si>
    <t>Новошешминский район</t>
  </si>
  <si>
    <t>Рыбно-Слободский район</t>
  </si>
  <si>
    <t>Спасский район</t>
  </si>
  <si>
    <t>Тетюшский район</t>
  </si>
  <si>
    <t>Черемшанский район</t>
  </si>
  <si>
    <t>Ютазинский район</t>
  </si>
  <si>
    <t>Сети связи и системы коммутации</t>
  </si>
  <si>
    <t>210406</t>
  </si>
  <si>
    <t>Специальные машины и устройства</t>
  </si>
  <si>
    <t>150409</t>
  </si>
  <si>
    <t>Средства связи с подвижными объектами</t>
  </si>
  <si>
    <t>210402</t>
  </si>
  <si>
    <t>Строительство и эксплуатация автомобильных дорог и аэродромов</t>
  </si>
  <si>
    <t>270206</t>
  </si>
  <si>
    <t>Лениногорск</t>
  </si>
  <si>
    <t>Строительство и эксплуатация зданий и сооружений</t>
  </si>
  <si>
    <t>270103</t>
  </si>
  <si>
    <t>Судовождение</t>
  </si>
  <si>
    <t>180402</t>
  </si>
  <si>
    <t>Судостроение</t>
  </si>
  <si>
    <t>180102</t>
  </si>
  <si>
    <t>Техническая эксплуатация подъемно-транспортных, строительных, дорожных машин и оборудования (по отраслям)</t>
  </si>
  <si>
    <t>190501</t>
  </si>
  <si>
    <t xml:space="preserve">Технология машиностроения </t>
  </si>
  <si>
    <t>151001</t>
  </si>
  <si>
    <t>Технология производства и переработки пластических масс и эластомеров</t>
  </si>
  <si>
    <t>240503</t>
  </si>
  <si>
    <t>Управление в технических системах</t>
  </si>
  <si>
    <t>-/27.00.00</t>
  </si>
  <si>
    <t>Химическая технология неорганических веществ</t>
  </si>
  <si>
    <t>240301</t>
  </si>
  <si>
    <t>Химическая технология органических веществ</t>
  </si>
  <si>
    <t>240401</t>
  </si>
  <si>
    <t>Экономика и бухгалтерский учет (по отраслям)</t>
  </si>
  <si>
    <t>080110</t>
  </si>
  <si>
    <t>Электрические станции, сети и системы</t>
  </si>
  <si>
    <t>140206</t>
  </si>
  <si>
    <t>Электроснабжение (по отраслям)</t>
  </si>
  <si>
    <t>140212</t>
  </si>
  <si>
    <t>Приложение 8 к Регламенту прогнозирования потребности</t>
  </si>
  <si>
    <t xml:space="preserve">экономики Республики Татарстан в подготовке кадров и </t>
  </si>
  <si>
    <t>формирования государственного заказа Республики Татарстан</t>
  </si>
  <si>
    <t>на подготовку кадров с высшим и средним профессиональным образованием</t>
  </si>
  <si>
    <t>и ускоренную подготовку кадров</t>
  </si>
  <si>
    <t xml:space="preserve">    Исп. Юсупова И.В., тел. (8-843) 557-20-92</t>
  </si>
  <si>
    <t>180405</t>
  </si>
  <si>
    <t>Монтаж и эксплуатация внутренних сантехнических устройств, кондиционирования воздуха и вентиляции</t>
  </si>
  <si>
    <t>270839</t>
  </si>
  <si>
    <t>Организация перевозок и управление на транспорте (по видам)</t>
  </si>
  <si>
    <t>190701</t>
  </si>
  <si>
    <t>Азнакаево</t>
  </si>
  <si>
    <t>Елабуга</t>
  </si>
  <si>
    <t>Нурлат</t>
  </si>
  <si>
    <t>Сварочное производство</t>
  </si>
  <si>
    <t>150415</t>
  </si>
  <si>
    <t>Бугульма</t>
  </si>
  <si>
    <t>270831</t>
  </si>
  <si>
    <t>Техническое обслуживание и ремонт автомобильного транспорта</t>
  </si>
  <si>
    <t>190631</t>
  </si>
  <si>
    <t>Бавлы</t>
  </si>
  <si>
    <t>190629</t>
  </si>
  <si>
    <t>Фармация</t>
  </si>
  <si>
    <t xml:space="preserve">Нурлатский район </t>
  </si>
  <si>
    <t>Нижнекамский район</t>
  </si>
  <si>
    <t>Рыбнослободский район</t>
  </si>
  <si>
    <t>Тюлячинский  район</t>
  </si>
  <si>
    <t>060108</t>
  </si>
  <si>
    <t xml:space="preserve">Лабораторная диагностика </t>
  </si>
  <si>
    <t>060110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</si>
</sst>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i/>
      <sz val="10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ahoma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8"/>
      <color theme="1"/>
      <name val="Tahoma"/>
      <family val="2"/>
      <charset val="204"/>
    </font>
    <font>
      <sz val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2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Border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Border="0" applyAlignment="0" applyProtection="0"/>
    <xf numFmtId="0" fontId="2" fillId="0" borderId="0"/>
    <xf numFmtId="0" fontId="2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ont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Border="0" applyAlignment="0" applyProtection="0"/>
  </cellStyleXfs>
  <cellXfs count="29">
    <xf numFmtId="0" fontId="0" fillId="0" borderId="0" xfId="0"/>
    <xf numFmtId="0" fontId="1" fillId="0" borderId="0" xfId="1"/>
    <xf numFmtId="0" fontId="3" fillId="0" borderId="0" xfId="2" applyFont="1" applyAlignment="1">
      <alignment horizontal="center"/>
    </xf>
    <xf numFmtId="0" fontId="5" fillId="0" borderId="0" xfId="1" applyFont="1"/>
    <xf numFmtId="0" fontId="6" fillId="0" borderId="1" xfId="3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1" fillId="0" borderId="1" xfId="1" applyBorder="1"/>
    <xf numFmtId="0" fontId="1" fillId="0" borderId="0" xfId="1" applyAlignment="1">
      <alignment horizontal="left"/>
    </xf>
    <xf numFmtId="0" fontId="11" fillId="0" borderId="1" xfId="0" applyFont="1" applyFill="1" applyBorder="1"/>
    <xf numFmtId="0" fontId="11" fillId="0" borderId="1" xfId="2" applyFont="1" applyFill="1" applyBorder="1" applyAlignment="1">
      <alignment horizont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1" xfId="2" applyFont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</cellXfs>
  <cellStyles count="46">
    <cellStyle name="20% — акцент1" xfId="4"/>
    <cellStyle name="20% — акцент2" xfId="5"/>
    <cellStyle name="20% — акцент3" xfId="6"/>
    <cellStyle name="20% — акцент4" xfId="7"/>
    <cellStyle name="20% — акцент5" xfId="8"/>
    <cellStyle name="20% — акцент6" xfId="9"/>
    <cellStyle name="40% — акцент1" xfId="10"/>
    <cellStyle name="40% — акцент2" xfId="11"/>
    <cellStyle name="40% — акцент3" xfId="12"/>
    <cellStyle name="40% — акцент4" xfId="13"/>
    <cellStyle name="40% — акцент5" xfId="14"/>
    <cellStyle name="40% — акцент6" xfId="15"/>
    <cellStyle name="60% — акцент1" xfId="16"/>
    <cellStyle name="60% — акцент2" xfId="17"/>
    <cellStyle name="60% — акцент3" xfId="18"/>
    <cellStyle name="60% — акцент4" xfId="19"/>
    <cellStyle name="60% — акцент5" xfId="20"/>
    <cellStyle name="60% — акцент6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1"/>
    <cellStyle name="Обычный 2 2" xfId="3"/>
    <cellStyle name="Обычный 3" xfId="2"/>
    <cellStyle name="Обычный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0"/>
  <sheetViews>
    <sheetView tabSelected="1" workbookViewId="0">
      <selection activeCell="A15" sqref="A15"/>
    </sheetView>
  </sheetViews>
  <sheetFormatPr defaultRowHeight="12.75"/>
  <cols>
    <col min="1" max="1" width="7.140625" style="1" customWidth="1"/>
    <col min="2" max="2" width="17.28515625" style="1" customWidth="1"/>
    <col min="3" max="3" width="19.28515625" style="1" customWidth="1"/>
    <col min="4" max="4" width="35.7109375" style="1" customWidth="1"/>
    <col min="5" max="5" width="14.7109375" style="1" customWidth="1"/>
    <col min="6" max="6" width="9.28515625" style="1" bestFit="1" customWidth="1"/>
    <col min="7" max="11" width="9.140625" style="1"/>
    <col min="12" max="12" width="13.28515625" style="1" customWidth="1"/>
    <col min="13" max="254" width="9.140625" style="1"/>
    <col min="255" max="255" width="5.140625" style="1" customWidth="1"/>
    <col min="256" max="256" width="17.28515625" style="1" customWidth="1"/>
    <col min="257" max="257" width="19.28515625" style="1" customWidth="1"/>
    <col min="258" max="258" width="35.7109375" style="1" customWidth="1"/>
    <col min="259" max="259" width="13.28515625" style="1" customWidth="1"/>
    <col min="260" max="260" width="8.5703125" style="1" customWidth="1"/>
    <col min="261" max="261" width="10.140625" style="1" customWidth="1"/>
    <col min="262" max="510" width="9.140625" style="1"/>
    <col min="511" max="511" width="5.140625" style="1" customWidth="1"/>
    <col min="512" max="512" width="17.28515625" style="1" customWidth="1"/>
    <col min="513" max="513" width="19.28515625" style="1" customWidth="1"/>
    <col min="514" max="514" width="35.7109375" style="1" customWidth="1"/>
    <col min="515" max="515" width="13.28515625" style="1" customWidth="1"/>
    <col min="516" max="516" width="8.5703125" style="1" customWidth="1"/>
    <col min="517" max="517" width="10.140625" style="1" customWidth="1"/>
    <col min="518" max="766" width="9.140625" style="1"/>
    <col min="767" max="767" width="5.140625" style="1" customWidth="1"/>
    <col min="768" max="768" width="17.28515625" style="1" customWidth="1"/>
    <col min="769" max="769" width="19.28515625" style="1" customWidth="1"/>
    <col min="770" max="770" width="35.7109375" style="1" customWidth="1"/>
    <col min="771" max="771" width="13.28515625" style="1" customWidth="1"/>
    <col min="772" max="772" width="8.5703125" style="1" customWidth="1"/>
    <col min="773" max="773" width="10.140625" style="1" customWidth="1"/>
    <col min="774" max="1022" width="9.140625" style="1"/>
    <col min="1023" max="1023" width="5.140625" style="1" customWidth="1"/>
    <col min="1024" max="1024" width="17.28515625" style="1" customWidth="1"/>
    <col min="1025" max="1025" width="19.28515625" style="1" customWidth="1"/>
    <col min="1026" max="1026" width="35.7109375" style="1" customWidth="1"/>
    <col min="1027" max="1027" width="13.28515625" style="1" customWidth="1"/>
    <col min="1028" max="1028" width="8.5703125" style="1" customWidth="1"/>
    <col min="1029" max="1029" width="10.140625" style="1" customWidth="1"/>
    <col min="1030" max="1278" width="9.140625" style="1"/>
    <col min="1279" max="1279" width="5.140625" style="1" customWidth="1"/>
    <col min="1280" max="1280" width="17.28515625" style="1" customWidth="1"/>
    <col min="1281" max="1281" width="19.28515625" style="1" customWidth="1"/>
    <col min="1282" max="1282" width="35.7109375" style="1" customWidth="1"/>
    <col min="1283" max="1283" width="13.28515625" style="1" customWidth="1"/>
    <col min="1284" max="1284" width="8.5703125" style="1" customWidth="1"/>
    <col min="1285" max="1285" width="10.140625" style="1" customWidth="1"/>
    <col min="1286" max="1534" width="9.140625" style="1"/>
    <col min="1535" max="1535" width="5.140625" style="1" customWidth="1"/>
    <col min="1536" max="1536" width="17.28515625" style="1" customWidth="1"/>
    <col min="1537" max="1537" width="19.28515625" style="1" customWidth="1"/>
    <col min="1538" max="1538" width="35.7109375" style="1" customWidth="1"/>
    <col min="1539" max="1539" width="13.28515625" style="1" customWidth="1"/>
    <col min="1540" max="1540" width="8.5703125" style="1" customWidth="1"/>
    <col min="1541" max="1541" width="10.140625" style="1" customWidth="1"/>
    <col min="1542" max="1790" width="9.140625" style="1"/>
    <col min="1791" max="1791" width="5.140625" style="1" customWidth="1"/>
    <col min="1792" max="1792" width="17.28515625" style="1" customWidth="1"/>
    <col min="1793" max="1793" width="19.28515625" style="1" customWidth="1"/>
    <col min="1794" max="1794" width="35.7109375" style="1" customWidth="1"/>
    <col min="1795" max="1795" width="13.28515625" style="1" customWidth="1"/>
    <col min="1796" max="1796" width="8.5703125" style="1" customWidth="1"/>
    <col min="1797" max="1797" width="10.140625" style="1" customWidth="1"/>
    <col min="1798" max="2046" width="9.140625" style="1"/>
    <col min="2047" max="2047" width="5.140625" style="1" customWidth="1"/>
    <col min="2048" max="2048" width="17.28515625" style="1" customWidth="1"/>
    <col min="2049" max="2049" width="19.28515625" style="1" customWidth="1"/>
    <col min="2050" max="2050" width="35.7109375" style="1" customWidth="1"/>
    <col min="2051" max="2051" width="13.28515625" style="1" customWidth="1"/>
    <col min="2052" max="2052" width="8.5703125" style="1" customWidth="1"/>
    <col min="2053" max="2053" width="10.140625" style="1" customWidth="1"/>
    <col min="2054" max="2302" width="9.140625" style="1"/>
    <col min="2303" max="2303" width="5.140625" style="1" customWidth="1"/>
    <col min="2304" max="2304" width="17.28515625" style="1" customWidth="1"/>
    <col min="2305" max="2305" width="19.28515625" style="1" customWidth="1"/>
    <col min="2306" max="2306" width="35.7109375" style="1" customWidth="1"/>
    <col min="2307" max="2307" width="13.28515625" style="1" customWidth="1"/>
    <col min="2308" max="2308" width="8.5703125" style="1" customWidth="1"/>
    <col min="2309" max="2309" width="10.140625" style="1" customWidth="1"/>
    <col min="2310" max="2558" width="9.140625" style="1"/>
    <col min="2559" max="2559" width="5.140625" style="1" customWidth="1"/>
    <col min="2560" max="2560" width="17.28515625" style="1" customWidth="1"/>
    <col min="2561" max="2561" width="19.28515625" style="1" customWidth="1"/>
    <col min="2562" max="2562" width="35.7109375" style="1" customWidth="1"/>
    <col min="2563" max="2563" width="13.28515625" style="1" customWidth="1"/>
    <col min="2564" max="2564" width="8.5703125" style="1" customWidth="1"/>
    <col min="2565" max="2565" width="10.140625" style="1" customWidth="1"/>
    <col min="2566" max="2814" width="9.140625" style="1"/>
    <col min="2815" max="2815" width="5.140625" style="1" customWidth="1"/>
    <col min="2816" max="2816" width="17.28515625" style="1" customWidth="1"/>
    <col min="2817" max="2817" width="19.28515625" style="1" customWidth="1"/>
    <col min="2818" max="2818" width="35.7109375" style="1" customWidth="1"/>
    <col min="2819" max="2819" width="13.28515625" style="1" customWidth="1"/>
    <col min="2820" max="2820" width="8.5703125" style="1" customWidth="1"/>
    <col min="2821" max="2821" width="10.140625" style="1" customWidth="1"/>
    <col min="2822" max="3070" width="9.140625" style="1"/>
    <col min="3071" max="3071" width="5.140625" style="1" customWidth="1"/>
    <col min="3072" max="3072" width="17.28515625" style="1" customWidth="1"/>
    <col min="3073" max="3073" width="19.28515625" style="1" customWidth="1"/>
    <col min="3074" max="3074" width="35.7109375" style="1" customWidth="1"/>
    <col min="3075" max="3075" width="13.28515625" style="1" customWidth="1"/>
    <col min="3076" max="3076" width="8.5703125" style="1" customWidth="1"/>
    <col min="3077" max="3077" width="10.140625" style="1" customWidth="1"/>
    <col min="3078" max="3326" width="9.140625" style="1"/>
    <col min="3327" max="3327" width="5.140625" style="1" customWidth="1"/>
    <col min="3328" max="3328" width="17.28515625" style="1" customWidth="1"/>
    <col min="3329" max="3329" width="19.28515625" style="1" customWidth="1"/>
    <col min="3330" max="3330" width="35.7109375" style="1" customWidth="1"/>
    <col min="3331" max="3331" width="13.28515625" style="1" customWidth="1"/>
    <col min="3332" max="3332" width="8.5703125" style="1" customWidth="1"/>
    <col min="3333" max="3333" width="10.140625" style="1" customWidth="1"/>
    <col min="3334" max="3582" width="9.140625" style="1"/>
    <col min="3583" max="3583" width="5.140625" style="1" customWidth="1"/>
    <col min="3584" max="3584" width="17.28515625" style="1" customWidth="1"/>
    <col min="3585" max="3585" width="19.28515625" style="1" customWidth="1"/>
    <col min="3586" max="3586" width="35.7109375" style="1" customWidth="1"/>
    <col min="3587" max="3587" width="13.28515625" style="1" customWidth="1"/>
    <col min="3588" max="3588" width="8.5703125" style="1" customWidth="1"/>
    <col min="3589" max="3589" width="10.140625" style="1" customWidth="1"/>
    <col min="3590" max="3838" width="9.140625" style="1"/>
    <col min="3839" max="3839" width="5.140625" style="1" customWidth="1"/>
    <col min="3840" max="3840" width="17.28515625" style="1" customWidth="1"/>
    <col min="3841" max="3841" width="19.28515625" style="1" customWidth="1"/>
    <col min="3842" max="3842" width="35.7109375" style="1" customWidth="1"/>
    <col min="3843" max="3843" width="13.28515625" style="1" customWidth="1"/>
    <col min="3844" max="3844" width="8.5703125" style="1" customWidth="1"/>
    <col min="3845" max="3845" width="10.140625" style="1" customWidth="1"/>
    <col min="3846" max="4094" width="9.140625" style="1"/>
    <col min="4095" max="4095" width="5.140625" style="1" customWidth="1"/>
    <col min="4096" max="4096" width="17.28515625" style="1" customWidth="1"/>
    <col min="4097" max="4097" width="19.28515625" style="1" customWidth="1"/>
    <col min="4098" max="4098" width="35.7109375" style="1" customWidth="1"/>
    <col min="4099" max="4099" width="13.28515625" style="1" customWidth="1"/>
    <col min="4100" max="4100" width="8.5703125" style="1" customWidth="1"/>
    <col min="4101" max="4101" width="10.140625" style="1" customWidth="1"/>
    <col min="4102" max="4350" width="9.140625" style="1"/>
    <col min="4351" max="4351" width="5.140625" style="1" customWidth="1"/>
    <col min="4352" max="4352" width="17.28515625" style="1" customWidth="1"/>
    <col min="4353" max="4353" width="19.28515625" style="1" customWidth="1"/>
    <col min="4354" max="4354" width="35.7109375" style="1" customWidth="1"/>
    <col min="4355" max="4355" width="13.28515625" style="1" customWidth="1"/>
    <col min="4356" max="4356" width="8.5703125" style="1" customWidth="1"/>
    <col min="4357" max="4357" width="10.140625" style="1" customWidth="1"/>
    <col min="4358" max="4606" width="9.140625" style="1"/>
    <col min="4607" max="4607" width="5.140625" style="1" customWidth="1"/>
    <col min="4608" max="4608" width="17.28515625" style="1" customWidth="1"/>
    <col min="4609" max="4609" width="19.28515625" style="1" customWidth="1"/>
    <col min="4610" max="4610" width="35.7109375" style="1" customWidth="1"/>
    <col min="4611" max="4611" width="13.28515625" style="1" customWidth="1"/>
    <col min="4612" max="4612" width="8.5703125" style="1" customWidth="1"/>
    <col min="4613" max="4613" width="10.140625" style="1" customWidth="1"/>
    <col min="4614" max="4862" width="9.140625" style="1"/>
    <col min="4863" max="4863" width="5.140625" style="1" customWidth="1"/>
    <col min="4864" max="4864" width="17.28515625" style="1" customWidth="1"/>
    <col min="4865" max="4865" width="19.28515625" style="1" customWidth="1"/>
    <col min="4866" max="4866" width="35.7109375" style="1" customWidth="1"/>
    <col min="4867" max="4867" width="13.28515625" style="1" customWidth="1"/>
    <col min="4868" max="4868" width="8.5703125" style="1" customWidth="1"/>
    <col min="4869" max="4869" width="10.140625" style="1" customWidth="1"/>
    <col min="4870" max="5118" width="9.140625" style="1"/>
    <col min="5119" max="5119" width="5.140625" style="1" customWidth="1"/>
    <col min="5120" max="5120" width="17.28515625" style="1" customWidth="1"/>
    <col min="5121" max="5121" width="19.28515625" style="1" customWidth="1"/>
    <col min="5122" max="5122" width="35.7109375" style="1" customWidth="1"/>
    <col min="5123" max="5123" width="13.28515625" style="1" customWidth="1"/>
    <col min="5124" max="5124" width="8.5703125" style="1" customWidth="1"/>
    <col min="5125" max="5125" width="10.140625" style="1" customWidth="1"/>
    <col min="5126" max="5374" width="9.140625" style="1"/>
    <col min="5375" max="5375" width="5.140625" style="1" customWidth="1"/>
    <col min="5376" max="5376" width="17.28515625" style="1" customWidth="1"/>
    <col min="5377" max="5377" width="19.28515625" style="1" customWidth="1"/>
    <col min="5378" max="5378" width="35.7109375" style="1" customWidth="1"/>
    <col min="5379" max="5379" width="13.28515625" style="1" customWidth="1"/>
    <col min="5380" max="5380" width="8.5703125" style="1" customWidth="1"/>
    <col min="5381" max="5381" width="10.140625" style="1" customWidth="1"/>
    <col min="5382" max="5630" width="9.140625" style="1"/>
    <col min="5631" max="5631" width="5.140625" style="1" customWidth="1"/>
    <col min="5632" max="5632" width="17.28515625" style="1" customWidth="1"/>
    <col min="5633" max="5633" width="19.28515625" style="1" customWidth="1"/>
    <col min="5634" max="5634" width="35.7109375" style="1" customWidth="1"/>
    <col min="5635" max="5635" width="13.28515625" style="1" customWidth="1"/>
    <col min="5636" max="5636" width="8.5703125" style="1" customWidth="1"/>
    <col min="5637" max="5637" width="10.140625" style="1" customWidth="1"/>
    <col min="5638" max="5886" width="9.140625" style="1"/>
    <col min="5887" max="5887" width="5.140625" style="1" customWidth="1"/>
    <col min="5888" max="5888" width="17.28515625" style="1" customWidth="1"/>
    <col min="5889" max="5889" width="19.28515625" style="1" customWidth="1"/>
    <col min="5890" max="5890" width="35.7109375" style="1" customWidth="1"/>
    <col min="5891" max="5891" width="13.28515625" style="1" customWidth="1"/>
    <col min="5892" max="5892" width="8.5703125" style="1" customWidth="1"/>
    <col min="5893" max="5893" width="10.140625" style="1" customWidth="1"/>
    <col min="5894" max="6142" width="9.140625" style="1"/>
    <col min="6143" max="6143" width="5.140625" style="1" customWidth="1"/>
    <col min="6144" max="6144" width="17.28515625" style="1" customWidth="1"/>
    <col min="6145" max="6145" width="19.28515625" style="1" customWidth="1"/>
    <col min="6146" max="6146" width="35.7109375" style="1" customWidth="1"/>
    <col min="6147" max="6147" width="13.28515625" style="1" customWidth="1"/>
    <col min="6148" max="6148" width="8.5703125" style="1" customWidth="1"/>
    <col min="6149" max="6149" width="10.140625" style="1" customWidth="1"/>
    <col min="6150" max="6398" width="9.140625" style="1"/>
    <col min="6399" max="6399" width="5.140625" style="1" customWidth="1"/>
    <col min="6400" max="6400" width="17.28515625" style="1" customWidth="1"/>
    <col min="6401" max="6401" width="19.28515625" style="1" customWidth="1"/>
    <col min="6402" max="6402" width="35.7109375" style="1" customWidth="1"/>
    <col min="6403" max="6403" width="13.28515625" style="1" customWidth="1"/>
    <col min="6404" max="6404" width="8.5703125" style="1" customWidth="1"/>
    <col min="6405" max="6405" width="10.140625" style="1" customWidth="1"/>
    <col min="6406" max="6654" width="9.140625" style="1"/>
    <col min="6655" max="6655" width="5.140625" style="1" customWidth="1"/>
    <col min="6656" max="6656" width="17.28515625" style="1" customWidth="1"/>
    <col min="6657" max="6657" width="19.28515625" style="1" customWidth="1"/>
    <col min="6658" max="6658" width="35.7109375" style="1" customWidth="1"/>
    <col min="6659" max="6659" width="13.28515625" style="1" customWidth="1"/>
    <col min="6660" max="6660" width="8.5703125" style="1" customWidth="1"/>
    <col min="6661" max="6661" width="10.140625" style="1" customWidth="1"/>
    <col min="6662" max="6910" width="9.140625" style="1"/>
    <col min="6911" max="6911" width="5.140625" style="1" customWidth="1"/>
    <col min="6912" max="6912" width="17.28515625" style="1" customWidth="1"/>
    <col min="6913" max="6913" width="19.28515625" style="1" customWidth="1"/>
    <col min="6914" max="6914" width="35.7109375" style="1" customWidth="1"/>
    <col min="6915" max="6915" width="13.28515625" style="1" customWidth="1"/>
    <col min="6916" max="6916" width="8.5703125" style="1" customWidth="1"/>
    <col min="6917" max="6917" width="10.140625" style="1" customWidth="1"/>
    <col min="6918" max="7166" width="9.140625" style="1"/>
    <col min="7167" max="7167" width="5.140625" style="1" customWidth="1"/>
    <col min="7168" max="7168" width="17.28515625" style="1" customWidth="1"/>
    <col min="7169" max="7169" width="19.28515625" style="1" customWidth="1"/>
    <col min="7170" max="7170" width="35.7109375" style="1" customWidth="1"/>
    <col min="7171" max="7171" width="13.28515625" style="1" customWidth="1"/>
    <col min="7172" max="7172" width="8.5703125" style="1" customWidth="1"/>
    <col min="7173" max="7173" width="10.140625" style="1" customWidth="1"/>
    <col min="7174" max="7422" width="9.140625" style="1"/>
    <col min="7423" max="7423" width="5.140625" style="1" customWidth="1"/>
    <col min="7424" max="7424" width="17.28515625" style="1" customWidth="1"/>
    <col min="7425" max="7425" width="19.28515625" style="1" customWidth="1"/>
    <col min="7426" max="7426" width="35.7109375" style="1" customWidth="1"/>
    <col min="7427" max="7427" width="13.28515625" style="1" customWidth="1"/>
    <col min="7428" max="7428" width="8.5703125" style="1" customWidth="1"/>
    <col min="7429" max="7429" width="10.140625" style="1" customWidth="1"/>
    <col min="7430" max="7678" width="9.140625" style="1"/>
    <col min="7679" max="7679" width="5.140625" style="1" customWidth="1"/>
    <col min="7680" max="7680" width="17.28515625" style="1" customWidth="1"/>
    <col min="7681" max="7681" width="19.28515625" style="1" customWidth="1"/>
    <col min="7682" max="7682" width="35.7109375" style="1" customWidth="1"/>
    <col min="7683" max="7683" width="13.28515625" style="1" customWidth="1"/>
    <col min="7684" max="7684" width="8.5703125" style="1" customWidth="1"/>
    <col min="7685" max="7685" width="10.140625" style="1" customWidth="1"/>
    <col min="7686" max="7934" width="9.140625" style="1"/>
    <col min="7935" max="7935" width="5.140625" style="1" customWidth="1"/>
    <col min="7936" max="7936" width="17.28515625" style="1" customWidth="1"/>
    <col min="7937" max="7937" width="19.28515625" style="1" customWidth="1"/>
    <col min="7938" max="7938" width="35.7109375" style="1" customWidth="1"/>
    <col min="7939" max="7939" width="13.28515625" style="1" customWidth="1"/>
    <col min="7940" max="7940" width="8.5703125" style="1" customWidth="1"/>
    <col min="7941" max="7941" width="10.140625" style="1" customWidth="1"/>
    <col min="7942" max="8190" width="9.140625" style="1"/>
    <col min="8191" max="8191" width="5.140625" style="1" customWidth="1"/>
    <col min="8192" max="8192" width="17.28515625" style="1" customWidth="1"/>
    <col min="8193" max="8193" width="19.28515625" style="1" customWidth="1"/>
    <col min="8194" max="8194" width="35.7109375" style="1" customWidth="1"/>
    <col min="8195" max="8195" width="13.28515625" style="1" customWidth="1"/>
    <col min="8196" max="8196" width="8.5703125" style="1" customWidth="1"/>
    <col min="8197" max="8197" width="10.140625" style="1" customWidth="1"/>
    <col min="8198" max="8446" width="9.140625" style="1"/>
    <col min="8447" max="8447" width="5.140625" style="1" customWidth="1"/>
    <col min="8448" max="8448" width="17.28515625" style="1" customWidth="1"/>
    <col min="8449" max="8449" width="19.28515625" style="1" customWidth="1"/>
    <col min="8450" max="8450" width="35.7109375" style="1" customWidth="1"/>
    <col min="8451" max="8451" width="13.28515625" style="1" customWidth="1"/>
    <col min="8452" max="8452" width="8.5703125" style="1" customWidth="1"/>
    <col min="8453" max="8453" width="10.140625" style="1" customWidth="1"/>
    <col min="8454" max="8702" width="9.140625" style="1"/>
    <col min="8703" max="8703" width="5.140625" style="1" customWidth="1"/>
    <col min="8704" max="8704" width="17.28515625" style="1" customWidth="1"/>
    <col min="8705" max="8705" width="19.28515625" style="1" customWidth="1"/>
    <col min="8706" max="8706" width="35.7109375" style="1" customWidth="1"/>
    <col min="8707" max="8707" width="13.28515625" style="1" customWidth="1"/>
    <col min="8708" max="8708" width="8.5703125" style="1" customWidth="1"/>
    <col min="8709" max="8709" width="10.140625" style="1" customWidth="1"/>
    <col min="8710" max="8958" width="9.140625" style="1"/>
    <col min="8959" max="8959" width="5.140625" style="1" customWidth="1"/>
    <col min="8960" max="8960" width="17.28515625" style="1" customWidth="1"/>
    <col min="8961" max="8961" width="19.28515625" style="1" customWidth="1"/>
    <col min="8962" max="8962" width="35.7109375" style="1" customWidth="1"/>
    <col min="8963" max="8963" width="13.28515625" style="1" customWidth="1"/>
    <col min="8964" max="8964" width="8.5703125" style="1" customWidth="1"/>
    <col min="8965" max="8965" width="10.140625" style="1" customWidth="1"/>
    <col min="8966" max="9214" width="9.140625" style="1"/>
    <col min="9215" max="9215" width="5.140625" style="1" customWidth="1"/>
    <col min="9216" max="9216" width="17.28515625" style="1" customWidth="1"/>
    <col min="9217" max="9217" width="19.28515625" style="1" customWidth="1"/>
    <col min="9218" max="9218" width="35.7109375" style="1" customWidth="1"/>
    <col min="9219" max="9219" width="13.28515625" style="1" customWidth="1"/>
    <col min="9220" max="9220" width="8.5703125" style="1" customWidth="1"/>
    <col min="9221" max="9221" width="10.140625" style="1" customWidth="1"/>
    <col min="9222" max="9470" width="9.140625" style="1"/>
    <col min="9471" max="9471" width="5.140625" style="1" customWidth="1"/>
    <col min="9472" max="9472" width="17.28515625" style="1" customWidth="1"/>
    <col min="9473" max="9473" width="19.28515625" style="1" customWidth="1"/>
    <col min="9474" max="9474" width="35.7109375" style="1" customWidth="1"/>
    <col min="9475" max="9475" width="13.28515625" style="1" customWidth="1"/>
    <col min="9476" max="9476" width="8.5703125" style="1" customWidth="1"/>
    <col min="9477" max="9477" width="10.140625" style="1" customWidth="1"/>
    <col min="9478" max="9726" width="9.140625" style="1"/>
    <col min="9727" max="9727" width="5.140625" style="1" customWidth="1"/>
    <col min="9728" max="9728" width="17.28515625" style="1" customWidth="1"/>
    <col min="9729" max="9729" width="19.28515625" style="1" customWidth="1"/>
    <col min="9730" max="9730" width="35.7109375" style="1" customWidth="1"/>
    <col min="9731" max="9731" width="13.28515625" style="1" customWidth="1"/>
    <col min="9732" max="9732" width="8.5703125" style="1" customWidth="1"/>
    <col min="9733" max="9733" width="10.140625" style="1" customWidth="1"/>
    <col min="9734" max="9982" width="9.140625" style="1"/>
    <col min="9983" max="9983" width="5.140625" style="1" customWidth="1"/>
    <col min="9984" max="9984" width="17.28515625" style="1" customWidth="1"/>
    <col min="9985" max="9985" width="19.28515625" style="1" customWidth="1"/>
    <col min="9986" max="9986" width="35.7109375" style="1" customWidth="1"/>
    <col min="9987" max="9987" width="13.28515625" style="1" customWidth="1"/>
    <col min="9988" max="9988" width="8.5703125" style="1" customWidth="1"/>
    <col min="9989" max="9989" width="10.140625" style="1" customWidth="1"/>
    <col min="9990" max="10238" width="9.140625" style="1"/>
    <col min="10239" max="10239" width="5.140625" style="1" customWidth="1"/>
    <col min="10240" max="10240" width="17.28515625" style="1" customWidth="1"/>
    <col min="10241" max="10241" width="19.28515625" style="1" customWidth="1"/>
    <col min="10242" max="10242" width="35.7109375" style="1" customWidth="1"/>
    <col min="10243" max="10243" width="13.28515625" style="1" customWidth="1"/>
    <col min="10244" max="10244" width="8.5703125" style="1" customWidth="1"/>
    <col min="10245" max="10245" width="10.140625" style="1" customWidth="1"/>
    <col min="10246" max="10494" width="9.140625" style="1"/>
    <col min="10495" max="10495" width="5.140625" style="1" customWidth="1"/>
    <col min="10496" max="10496" width="17.28515625" style="1" customWidth="1"/>
    <col min="10497" max="10497" width="19.28515625" style="1" customWidth="1"/>
    <col min="10498" max="10498" width="35.7109375" style="1" customWidth="1"/>
    <col min="10499" max="10499" width="13.28515625" style="1" customWidth="1"/>
    <col min="10500" max="10500" width="8.5703125" style="1" customWidth="1"/>
    <col min="10501" max="10501" width="10.140625" style="1" customWidth="1"/>
    <col min="10502" max="10750" width="9.140625" style="1"/>
    <col min="10751" max="10751" width="5.140625" style="1" customWidth="1"/>
    <col min="10752" max="10752" width="17.28515625" style="1" customWidth="1"/>
    <col min="10753" max="10753" width="19.28515625" style="1" customWidth="1"/>
    <col min="10754" max="10754" width="35.7109375" style="1" customWidth="1"/>
    <col min="10755" max="10755" width="13.28515625" style="1" customWidth="1"/>
    <col min="10756" max="10756" width="8.5703125" style="1" customWidth="1"/>
    <col min="10757" max="10757" width="10.140625" style="1" customWidth="1"/>
    <col min="10758" max="11006" width="9.140625" style="1"/>
    <col min="11007" max="11007" width="5.140625" style="1" customWidth="1"/>
    <col min="11008" max="11008" width="17.28515625" style="1" customWidth="1"/>
    <col min="11009" max="11009" width="19.28515625" style="1" customWidth="1"/>
    <col min="11010" max="11010" width="35.7109375" style="1" customWidth="1"/>
    <col min="11011" max="11011" width="13.28515625" style="1" customWidth="1"/>
    <col min="11012" max="11012" width="8.5703125" style="1" customWidth="1"/>
    <col min="11013" max="11013" width="10.140625" style="1" customWidth="1"/>
    <col min="11014" max="11262" width="9.140625" style="1"/>
    <col min="11263" max="11263" width="5.140625" style="1" customWidth="1"/>
    <col min="11264" max="11264" width="17.28515625" style="1" customWidth="1"/>
    <col min="11265" max="11265" width="19.28515625" style="1" customWidth="1"/>
    <col min="11266" max="11266" width="35.7109375" style="1" customWidth="1"/>
    <col min="11267" max="11267" width="13.28515625" style="1" customWidth="1"/>
    <col min="11268" max="11268" width="8.5703125" style="1" customWidth="1"/>
    <col min="11269" max="11269" width="10.140625" style="1" customWidth="1"/>
    <col min="11270" max="11518" width="9.140625" style="1"/>
    <col min="11519" max="11519" width="5.140625" style="1" customWidth="1"/>
    <col min="11520" max="11520" width="17.28515625" style="1" customWidth="1"/>
    <col min="11521" max="11521" width="19.28515625" style="1" customWidth="1"/>
    <col min="11522" max="11522" width="35.7109375" style="1" customWidth="1"/>
    <col min="11523" max="11523" width="13.28515625" style="1" customWidth="1"/>
    <col min="11524" max="11524" width="8.5703125" style="1" customWidth="1"/>
    <col min="11525" max="11525" width="10.140625" style="1" customWidth="1"/>
    <col min="11526" max="11774" width="9.140625" style="1"/>
    <col min="11775" max="11775" width="5.140625" style="1" customWidth="1"/>
    <col min="11776" max="11776" width="17.28515625" style="1" customWidth="1"/>
    <col min="11777" max="11777" width="19.28515625" style="1" customWidth="1"/>
    <col min="11778" max="11778" width="35.7109375" style="1" customWidth="1"/>
    <col min="11779" max="11779" width="13.28515625" style="1" customWidth="1"/>
    <col min="11780" max="11780" width="8.5703125" style="1" customWidth="1"/>
    <col min="11781" max="11781" width="10.140625" style="1" customWidth="1"/>
    <col min="11782" max="12030" width="9.140625" style="1"/>
    <col min="12031" max="12031" width="5.140625" style="1" customWidth="1"/>
    <col min="12032" max="12032" width="17.28515625" style="1" customWidth="1"/>
    <col min="12033" max="12033" width="19.28515625" style="1" customWidth="1"/>
    <col min="12034" max="12034" width="35.7109375" style="1" customWidth="1"/>
    <col min="12035" max="12035" width="13.28515625" style="1" customWidth="1"/>
    <col min="12036" max="12036" width="8.5703125" style="1" customWidth="1"/>
    <col min="12037" max="12037" width="10.140625" style="1" customWidth="1"/>
    <col min="12038" max="12286" width="9.140625" style="1"/>
    <col min="12287" max="12287" width="5.140625" style="1" customWidth="1"/>
    <col min="12288" max="12288" width="17.28515625" style="1" customWidth="1"/>
    <col min="12289" max="12289" width="19.28515625" style="1" customWidth="1"/>
    <col min="12290" max="12290" width="35.7109375" style="1" customWidth="1"/>
    <col min="12291" max="12291" width="13.28515625" style="1" customWidth="1"/>
    <col min="12292" max="12292" width="8.5703125" style="1" customWidth="1"/>
    <col min="12293" max="12293" width="10.140625" style="1" customWidth="1"/>
    <col min="12294" max="12542" width="9.140625" style="1"/>
    <col min="12543" max="12543" width="5.140625" style="1" customWidth="1"/>
    <col min="12544" max="12544" width="17.28515625" style="1" customWidth="1"/>
    <col min="12545" max="12545" width="19.28515625" style="1" customWidth="1"/>
    <col min="12546" max="12546" width="35.7109375" style="1" customWidth="1"/>
    <col min="12547" max="12547" width="13.28515625" style="1" customWidth="1"/>
    <col min="12548" max="12548" width="8.5703125" style="1" customWidth="1"/>
    <col min="12549" max="12549" width="10.140625" style="1" customWidth="1"/>
    <col min="12550" max="12798" width="9.140625" style="1"/>
    <col min="12799" max="12799" width="5.140625" style="1" customWidth="1"/>
    <col min="12800" max="12800" width="17.28515625" style="1" customWidth="1"/>
    <col min="12801" max="12801" width="19.28515625" style="1" customWidth="1"/>
    <col min="12802" max="12802" width="35.7109375" style="1" customWidth="1"/>
    <col min="12803" max="12803" width="13.28515625" style="1" customWidth="1"/>
    <col min="12804" max="12804" width="8.5703125" style="1" customWidth="1"/>
    <col min="12805" max="12805" width="10.140625" style="1" customWidth="1"/>
    <col min="12806" max="13054" width="9.140625" style="1"/>
    <col min="13055" max="13055" width="5.140625" style="1" customWidth="1"/>
    <col min="13056" max="13056" width="17.28515625" style="1" customWidth="1"/>
    <col min="13057" max="13057" width="19.28515625" style="1" customWidth="1"/>
    <col min="13058" max="13058" width="35.7109375" style="1" customWidth="1"/>
    <col min="13059" max="13059" width="13.28515625" style="1" customWidth="1"/>
    <col min="13060" max="13060" width="8.5703125" style="1" customWidth="1"/>
    <col min="13061" max="13061" width="10.140625" style="1" customWidth="1"/>
    <col min="13062" max="13310" width="9.140625" style="1"/>
    <col min="13311" max="13311" width="5.140625" style="1" customWidth="1"/>
    <col min="13312" max="13312" width="17.28515625" style="1" customWidth="1"/>
    <col min="13313" max="13313" width="19.28515625" style="1" customWidth="1"/>
    <col min="13314" max="13314" width="35.7109375" style="1" customWidth="1"/>
    <col min="13315" max="13315" width="13.28515625" style="1" customWidth="1"/>
    <col min="13316" max="13316" width="8.5703125" style="1" customWidth="1"/>
    <col min="13317" max="13317" width="10.140625" style="1" customWidth="1"/>
    <col min="13318" max="13566" width="9.140625" style="1"/>
    <col min="13567" max="13567" width="5.140625" style="1" customWidth="1"/>
    <col min="13568" max="13568" width="17.28515625" style="1" customWidth="1"/>
    <col min="13569" max="13569" width="19.28515625" style="1" customWidth="1"/>
    <col min="13570" max="13570" width="35.7109375" style="1" customWidth="1"/>
    <col min="13571" max="13571" width="13.28515625" style="1" customWidth="1"/>
    <col min="13572" max="13572" width="8.5703125" style="1" customWidth="1"/>
    <col min="13573" max="13573" width="10.140625" style="1" customWidth="1"/>
    <col min="13574" max="13822" width="9.140625" style="1"/>
    <col min="13823" max="13823" width="5.140625" style="1" customWidth="1"/>
    <col min="13824" max="13824" width="17.28515625" style="1" customWidth="1"/>
    <col min="13825" max="13825" width="19.28515625" style="1" customWidth="1"/>
    <col min="13826" max="13826" width="35.7109375" style="1" customWidth="1"/>
    <col min="13827" max="13827" width="13.28515625" style="1" customWidth="1"/>
    <col min="13828" max="13828" width="8.5703125" style="1" customWidth="1"/>
    <col min="13829" max="13829" width="10.140625" style="1" customWidth="1"/>
    <col min="13830" max="14078" width="9.140625" style="1"/>
    <col min="14079" max="14079" width="5.140625" style="1" customWidth="1"/>
    <col min="14080" max="14080" width="17.28515625" style="1" customWidth="1"/>
    <col min="14081" max="14081" width="19.28515625" style="1" customWidth="1"/>
    <col min="14082" max="14082" width="35.7109375" style="1" customWidth="1"/>
    <col min="14083" max="14083" width="13.28515625" style="1" customWidth="1"/>
    <col min="14084" max="14084" width="8.5703125" style="1" customWidth="1"/>
    <col min="14085" max="14085" width="10.140625" style="1" customWidth="1"/>
    <col min="14086" max="14334" width="9.140625" style="1"/>
    <col min="14335" max="14335" width="5.140625" style="1" customWidth="1"/>
    <col min="14336" max="14336" width="17.28515625" style="1" customWidth="1"/>
    <col min="14337" max="14337" width="19.28515625" style="1" customWidth="1"/>
    <col min="14338" max="14338" width="35.7109375" style="1" customWidth="1"/>
    <col min="14339" max="14339" width="13.28515625" style="1" customWidth="1"/>
    <col min="14340" max="14340" width="8.5703125" style="1" customWidth="1"/>
    <col min="14341" max="14341" width="10.140625" style="1" customWidth="1"/>
    <col min="14342" max="14590" width="9.140625" style="1"/>
    <col min="14591" max="14591" width="5.140625" style="1" customWidth="1"/>
    <col min="14592" max="14592" width="17.28515625" style="1" customWidth="1"/>
    <col min="14593" max="14593" width="19.28515625" style="1" customWidth="1"/>
    <col min="14594" max="14594" width="35.7109375" style="1" customWidth="1"/>
    <col min="14595" max="14595" width="13.28515625" style="1" customWidth="1"/>
    <col min="14596" max="14596" width="8.5703125" style="1" customWidth="1"/>
    <col min="14597" max="14597" width="10.140625" style="1" customWidth="1"/>
    <col min="14598" max="14846" width="9.140625" style="1"/>
    <col min="14847" max="14847" width="5.140625" style="1" customWidth="1"/>
    <col min="14848" max="14848" width="17.28515625" style="1" customWidth="1"/>
    <col min="14849" max="14849" width="19.28515625" style="1" customWidth="1"/>
    <col min="14850" max="14850" width="35.7109375" style="1" customWidth="1"/>
    <col min="14851" max="14851" width="13.28515625" style="1" customWidth="1"/>
    <col min="14852" max="14852" width="8.5703125" style="1" customWidth="1"/>
    <col min="14853" max="14853" width="10.140625" style="1" customWidth="1"/>
    <col min="14854" max="15102" width="9.140625" style="1"/>
    <col min="15103" max="15103" width="5.140625" style="1" customWidth="1"/>
    <col min="15104" max="15104" width="17.28515625" style="1" customWidth="1"/>
    <col min="15105" max="15105" width="19.28515625" style="1" customWidth="1"/>
    <col min="15106" max="15106" width="35.7109375" style="1" customWidth="1"/>
    <col min="15107" max="15107" width="13.28515625" style="1" customWidth="1"/>
    <col min="15108" max="15108" width="8.5703125" style="1" customWidth="1"/>
    <col min="15109" max="15109" width="10.140625" style="1" customWidth="1"/>
    <col min="15110" max="15358" width="9.140625" style="1"/>
    <col min="15359" max="15359" width="5.140625" style="1" customWidth="1"/>
    <col min="15360" max="15360" width="17.28515625" style="1" customWidth="1"/>
    <col min="15361" max="15361" width="19.28515625" style="1" customWidth="1"/>
    <col min="15362" max="15362" width="35.7109375" style="1" customWidth="1"/>
    <col min="15363" max="15363" width="13.28515625" style="1" customWidth="1"/>
    <col min="15364" max="15364" width="8.5703125" style="1" customWidth="1"/>
    <col min="15365" max="15365" width="10.140625" style="1" customWidth="1"/>
    <col min="15366" max="15614" width="9.140625" style="1"/>
    <col min="15615" max="15615" width="5.140625" style="1" customWidth="1"/>
    <col min="15616" max="15616" width="17.28515625" style="1" customWidth="1"/>
    <col min="15617" max="15617" width="19.28515625" style="1" customWidth="1"/>
    <col min="15618" max="15618" width="35.7109375" style="1" customWidth="1"/>
    <col min="15619" max="15619" width="13.28515625" style="1" customWidth="1"/>
    <col min="15620" max="15620" width="8.5703125" style="1" customWidth="1"/>
    <col min="15621" max="15621" width="10.140625" style="1" customWidth="1"/>
    <col min="15622" max="15870" width="9.140625" style="1"/>
    <col min="15871" max="15871" width="5.140625" style="1" customWidth="1"/>
    <col min="15872" max="15872" width="17.28515625" style="1" customWidth="1"/>
    <col min="15873" max="15873" width="19.28515625" style="1" customWidth="1"/>
    <col min="15874" max="15874" width="35.7109375" style="1" customWidth="1"/>
    <col min="15875" max="15875" width="13.28515625" style="1" customWidth="1"/>
    <col min="15876" max="15876" width="8.5703125" style="1" customWidth="1"/>
    <col min="15877" max="15877" width="10.140625" style="1" customWidth="1"/>
    <col min="15878" max="16126" width="9.140625" style="1"/>
    <col min="16127" max="16127" width="5.140625" style="1" customWidth="1"/>
    <col min="16128" max="16128" width="17.28515625" style="1" customWidth="1"/>
    <col min="16129" max="16129" width="19.28515625" style="1" customWidth="1"/>
    <col min="16130" max="16130" width="35.7109375" style="1" customWidth="1"/>
    <col min="16131" max="16131" width="13.28515625" style="1" customWidth="1"/>
    <col min="16132" max="16132" width="8.5703125" style="1" customWidth="1"/>
    <col min="16133" max="16133" width="10.140625" style="1" customWidth="1"/>
    <col min="16134" max="16384" width="9.140625" style="1"/>
  </cols>
  <sheetData>
    <row r="1" spans="1:13" ht="15">
      <c r="E1" s="28" t="s">
        <v>131</v>
      </c>
      <c r="F1" s="28"/>
      <c r="G1" s="28"/>
      <c r="H1" s="28"/>
      <c r="I1" s="28"/>
      <c r="J1" s="28"/>
      <c r="K1" s="28"/>
      <c r="L1" s="28"/>
    </row>
    <row r="2" spans="1:13" ht="15">
      <c r="E2" s="28" t="s">
        <v>132</v>
      </c>
      <c r="F2" s="28"/>
      <c r="G2" s="28"/>
      <c r="H2" s="28"/>
      <c r="I2" s="28"/>
      <c r="J2" s="28"/>
      <c r="K2" s="28"/>
      <c r="L2" s="28"/>
    </row>
    <row r="3" spans="1:13" ht="15">
      <c r="E3" s="28" t="s">
        <v>133</v>
      </c>
      <c r="F3" s="28"/>
      <c r="G3" s="28"/>
      <c r="H3" s="28"/>
      <c r="I3" s="28"/>
      <c r="J3" s="28"/>
      <c r="K3" s="28"/>
      <c r="L3" s="28"/>
    </row>
    <row r="4" spans="1:13" ht="15">
      <c r="E4" s="28" t="s">
        <v>134</v>
      </c>
      <c r="F4" s="28"/>
      <c r="G4" s="28"/>
      <c r="H4" s="28"/>
      <c r="I4" s="28"/>
      <c r="J4" s="28"/>
      <c r="K4" s="28"/>
      <c r="L4" s="28"/>
      <c r="M4" s="2"/>
    </row>
    <row r="5" spans="1:13" ht="15">
      <c r="E5" s="28" t="s">
        <v>135</v>
      </c>
      <c r="F5" s="28"/>
      <c r="G5" s="28"/>
      <c r="H5" s="28"/>
      <c r="I5" s="28"/>
      <c r="J5" s="28"/>
      <c r="K5" s="28"/>
      <c r="L5" s="28"/>
    </row>
    <row r="7" spans="1:13" ht="15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9" spans="1:13">
      <c r="G9" s="3"/>
      <c r="H9" s="3"/>
      <c r="I9" s="3"/>
      <c r="J9" s="3"/>
      <c r="K9" s="3"/>
    </row>
    <row r="10" spans="1:13" ht="15.75" customHeight="1">
      <c r="A10" s="26" t="s">
        <v>1</v>
      </c>
      <c r="B10" s="27" t="s">
        <v>2</v>
      </c>
      <c r="C10" s="27" t="s">
        <v>3</v>
      </c>
      <c r="D10" s="24" t="s">
        <v>4</v>
      </c>
      <c r="E10" s="24" t="s">
        <v>5</v>
      </c>
      <c r="F10" s="21" t="s">
        <v>6</v>
      </c>
      <c r="G10" s="22"/>
      <c r="H10" s="22"/>
      <c r="I10" s="22"/>
      <c r="J10" s="22"/>
      <c r="K10" s="22"/>
      <c r="L10" s="23"/>
    </row>
    <row r="11" spans="1:13" ht="15.75">
      <c r="A11" s="26"/>
      <c r="B11" s="27"/>
      <c r="C11" s="27"/>
      <c r="D11" s="24"/>
      <c r="E11" s="24"/>
      <c r="F11" s="24" t="s">
        <v>7</v>
      </c>
      <c r="G11" s="24"/>
      <c r="H11" s="24"/>
      <c r="I11" s="24"/>
      <c r="J11" s="24"/>
      <c r="K11" s="24"/>
      <c r="L11" s="24"/>
    </row>
    <row r="12" spans="1:13" ht="72" customHeight="1">
      <c r="A12" s="26"/>
      <c r="B12" s="27"/>
      <c r="C12" s="27"/>
      <c r="D12" s="24"/>
      <c r="E12" s="24"/>
      <c r="F12" s="4">
        <v>2016</v>
      </c>
      <c r="G12" s="4">
        <v>2017</v>
      </c>
      <c r="H12" s="4">
        <v>2018</v>
      </c>
      <c r="I12" s="4">
        <v>2019</v>
      </c>
      <c r="J12" s="4">
        <v>2020</v>
      </c>
      <c r="K12" s="4">
        <v>2021</v>
      </c>
      <c r="L12" s="4">
        <v>2022</v>
      </c>
    </row>
    <row r="13" spans="1:13" ht="16.5" customHeight="1">
      <c r="A13" s="5">
        <v>1</v>
      </c>
      <c r="B13" s="6">
        <v>2</v>
      </c>
      <c r="C13" s="6">
        <v>3</v>
      </c>
      <c r="D13" s="7">
        <v>4</v>
      </c>
      <c r="E13" s="7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3" ht="45" customHeight="1">
      <c r="A14" s="8">
        <v>46</v>
      </c>
      <c r="B14" s="9"/>
      <c r="C14" s="8" t="s">
        <v>8</v>
      </c>
      <c r="D14" s="9"/>
      <c r="E14" s="9"/>
      <c r="F14" s="8">
        <f>F17+F20+F26+F47+F54+F57+F59+F61+F63+F65+F67+F92+F94+F101+F103+F106+F108+F110+F117+F119+F121+F123+F125+F127+F135+F137+F180+F182+F185+F187+F190+F193+F195+F197+F199+F206+F211+F213+F215+F217+F263+F265+F267+F271+F273+F276</f>
        <v>10920</v>
      </c>
      <c r="G14" s="8">
        <f t="shared" ref="G14:L14" si="0">G17+G20+G26+G47+G54+G57+G59+G61+G63+G65+G67+G92+G94+G101+G103+G106+G108+G110+G117+G119+G121+G123+G125+G127+G135+G137+G180+G182+G185+G187+G190+G193+G195+G197+G199+G206+G211+G213+G215+G217+G263+G265+G267+G271+G273+G276</f>
        <v>9845</v>
      </c>
      <c r="H14" s="8">
        <f t="shared" si="0"/>
        <v>8531</v>
      </c>
      <c r="I14" s="8">
        <f t="shared" si="0"/>
        <v>7287</v>
      </c>
      <c r="J14" s="8">
        <f t="shared" si="0"/>
        <v>6213</v>
      </c>
      <c r="K14" s="8">
        <f t="shared" si="0"/>
        <v>5131</v>
      </c>
      <c r="L14" s="8">
        <f t="shared" si="0"/>
        <v>3531</v>
      </c>
    </row>
    <row r="15" spans="1:13" ht="45">
      <c r="A15" s="10"/>
      <c r="B15" s="11">
        <v>92208000000</v>
      </c>
      <c r="C15" s="11" t="s">
        <v>9</v>
      </c>
      <c r="D15" s="11" t="s">
        <v>10</v>
      </c>
      <c r="E15" s="12">
        <v>220301</v>
      </c>
      <c r="F15" s="11">
        <v>7</v>
      </c>
      <c r="G15" s="11">
        <v>8</v>
      </c>
      <c r="H15" s="11">
        <v>8</v>
      </c>
      <c r="I15" s="11">
        <v>7</v>
      </c>
      <c r="J15" s="11">
        <v>8</v>
      </c>
      <c r="K15" s="11">
        <v>6</v>
      </c>
      <c r="L15" s="11">
        <v>5</v>
      </c>
    </row>
    <row r="16" spans="1:13" ht="45">
      <c r="A16" s="10"/>
      <c r="B16" s="11">
        <v>92435000000</v>
      </c>
      <c r="C16" s="11" t="s">
        <v>11</v>
      </c>
      <c r="D16" s="11" t="s">
        <v>10</v>
      </c>
      <c r="E16" s="12">
        <v>220301</v>
      </c>
      <c r="F16" s="11">
        <f>61</f>
        <v>61</v>
      </c>
      <c r="G16" s="11">
        <f>52-22</f>
        <v>30</v>
      </c>
      <c r="H16" s="11">
        <f>53-47</f>
        <v>6</v>
      </c>
      <c r="I16" s="11">
        <v>0</v>
      </c>
      <c r="J16" s="11">
        <v>0</v>
      </c>
      <c r="K16" s="11">
        <v>55</v>
      </c>
      <c r="L16" s="11">
        <v>55</v>
      </c>
    </row>
    <row r="17" spans="1:12" ht="60">
      <c r="A17" s="8">
        <v>1</v>
      </c>
      <c r="B17" s="11"/>
      <c r="C17" s="8" t="s">
        <v>12</v>
      </c>
      <c r="D17" s="8" t="s">
        <v>10</v>
      </c>
      <c r="E17" s="8">
        <v>220301</v>
      </c>
      <c r="F17" s="8">
        <f t="shared" ref="F17:L17" si="1">SUM(F15:F16)</f>
        <v>68</v>
      </c>
      <c r="G17" s="8">
        <f t="shared" si="1"/>
        <v>38</v>
      </c>
      <c r="H17" s="8">
        <f t="shared" si="1"/>
        <v>14</v>
      </c>
      <c r="I17" s="8">
        <f t="shared" si="1"/>
        <v>7</v>
      </c>
      <c r="J17" s="8">
        <f t="shared" si="1"/>
        <v>8</v>
      </c>
      <c r="K17" s="8">
        <f t="shared" si="1"/>
        <v>61</v>
      </c>
      <c r="L17" s="8">
        <f t="shared" si="1"/>
        <v>60</v>
      </c>
    </row>
    <row r="18" spans="1:12" ht="30">
      <c r="A18" s="10"/>
      <c r="B18" s="11">
        <v>92401000000</v>
      </c>
      <c r="C18" s="11" t="s">
        <v>11</v>
      </c>
      <c r="D18" s="11" t="s">
        <v>13</v>
      </c>
      <c r="E18" s="13" t="s">
        <v>14</v>
      </c>
      <c r="F18" s="11">
        <v>3</v>
      </c>
      <c r="G18" s="11">
        <v>3</v>
      </c>
      <c r="H18" s="11">
        <v>3</v>
      </c>
      <c r="I18" s="11">
        <v>3</v>
      </c>
      <c r="J18" s="11">
        <v>3</v>
      </c>
      <c r="K18" s="11">
        <v>3</v>
      </c>
      <c r="L18" s="11">
        <v>3</v>
      </c>
    </row>
    <row r="19" spans="1:12" ht="30">
      <c r="A19" s="10"/>
      <c r="B19" s="11">
        <v>92208000000</v>
      </c>
      <c r="C19" s="11" t="s">
        <v>9</v>
      </c>
      <c r="D19" s="11" t="s">
        <v>13</v>
      </c>
      <c r="E19" s="13" t="s">
        <v>14</v>
      </c>
      <c r="F19" s="11">
        <v>2</v>
      </c>
      <c r="G19" s="11">
        <v>2</v>
      </c>
      <c r="H19" s="11">
        <v>1</v>
      </c>
      <c r="I19" s="11">
        <v>2</v>
      </c>
      <c r="J19" s="11">
        <v>2</v>
      </c>
      <c r="K19" s="11">
        <v>2</v>
      </c>
      <c r="L19" s="11">
        <v>1</v>
      </c>
    </row>
    <row r="20" spans="1:12" ht="30">
      <c r="A20" s="8">
        <v>2</v>
      </c>
      <c r="B20" s="11"/>
      <c r="C20" s="8" t="s">
        <v>12</v>
      </c>
      <c r="D20" s="8" t="s">
        <v>13</v>
      </c>
      <c r="E20" s="8">
        <v>220205</v>
      </c>
      <c r="F20" s="8">
        <f>SUM(F18:F19)</f>
        <v>5</v>
      </c>
      <c r="G20" s="8">
        <f t="shared" ref="G20:L20" si="2">SUM(G18:G19)</f>
        <v>5</v>
      </c>
      <c r="H20" s="8">
        <f t="shared" si="2"/>
        <v>4</v>
      </c>
      <c r="I20" s="8">
        <f t="shared" si="2"/>
        <v>5</v>
      </c>
      <c r="J20" s="8">
        <f t="shared" si="2"/>
        <v>5</v>
      </c>
      <c r="K20" s="8">
        <f t="shared" si="2"/>
        <v>5</v>
      </c>
      <c r="L20" s="8">
        <f t="shared" si="2"/>
        <v>4</v>
      </c>
    </row>
    <row r="21" spans="1:12" ht="30">
      <c r="A21" s="10"/>
      <c r="B21" s="11">
        <v>92234000000</v>
      </c>
      <c r="C21" s="11" t="s">
        <v>15</v>
      </c>
      <c r="D21" s="11" t="s">
        <v>16</v>
      </c>
      <c r="E21" s="13" t="s">
        <v>17</v>
      </c>
      <c r="F21" s="11">
        <v>7</v>
      </c>
      <c r="G21" s="11">
        <v>7</v>
      </c>
      <c r="H21" s="11">
        <v>4</v>
      </c>
      <c r="I21" s="11">
        <v>4</v>
      </c>
      <c r="J21" s="11">
        <v>2</v>
      </c>
      <c r="K21" s="11">
        <v>2</v>
      </c>
      <c r="L21" s="11">
        <v>2</v>
      </c>
    </row>
    <row r="22" spans="1:12" ht="15">
      <c r="A22" s="10"/>
      <c r="B22" s="11">
        <v>92417000000</v>
      </c>
      <c r="C22" s="11" t="s">
        <v>18</v>
      </c>
      <c r="D22" s="11" t="s">
        <v>16</v>
      </c>
      <c r="E22" s="13" t="s">
        <v>17</v>
      </c>
      <c r="F22" s="11">
        <v>1</v>
      </c>
      <c r="G22" s="11">
        <v>1</v>
      </c>
      <c r="H22" s="11">
        <v>0</v>
      </c>
      <c r="I22" s="11">
        <v>1</v>
      </c>
      <c r="J22" s="11">
        <v>0</v>
      </c>
      <c r="K22" s="11">
        <v>0</v>
      </c>
      <c r="L22" s="11">
        <v>2</v>
      </c>
    </row>
    <row r="23" spans="1:12" ht="30">
      <c r="A23" s="10"/>
      <c r="B23" s="11">
        <v>92224000000</v>
      </c>
      <c r="C23" s="11" t="s">
        <v>19</v>
      </c>
      <c r="D23" s="11" t="s">
        <v>16</v>
      </c>
      <c r="E23" s="13" t="s">
        <v>17</v>
      </c>
      <c r="F23" s="11">
        <v>2</v>
      </c>
      <c r="G23" s="11">
        <v>0</v>
      </c>
      <c r="H23" s="11">
        <v>0</v>
      </c>
      <c r="I23" s="11">
        <v>0</v>
      </c>
      <c r="J23" s="11">
        <v>0</v>
      </c>
      <c r="K23" s="11">
        <v>2</v>
      </c>
      <c r="L23" s="11">
        <v>1</v>
      </c>
    </row>
    <row r="24" spans="1:12" ht="45">
      <c r="A24" s="10"/>
      <c r="B24" s="11">
        <v>92230000000</v>
      </c>
      <c r="C24" s="11" t="s">
        <v>20</v>
      </c>
      <c r="D24" s="11" t="s">
        <v>16</v>
      </c>
      <c r="E24" s="13" t="s">
        <v>17</v>
      </c>
      <c r="F24" s="11">
        <v>2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</row>
    <row r="25" spans="1:12" ht="30">
      <c r="A25" s="10"/>
      <c r="B25" s="11">
        <v>92210000000</v>
      </c>
      <c r="C25" s="11" t="s">
        <v>21</v>
      </c>
      <c r="D25" s="11" t="s">
        <v>16</v>
      </c>
      <c r="E25" s="13" t="s">
        <v>17</v>
      </c>
      <c r="F25" s="11">
        <v>1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</row>
    <row r="26" spans="1:12" ht="15">
      <c r="A26" s="8">
        <v>3</v>
      </c>
      <c r="B26" s="11"/>
      <c r="C26" s="8" t="s">
        <v>12</v>
      </c>
      <c r="D26" s="8" t="s">
        <v>16</v>
      </c>
      <c r="E26" s="8" t="s">
        <v>17</v>
      </c>
      <c r="F26" s="8">
        <f>SUM(F21:F25)</f>
        <v>13</v>
      </c>
      <c r="G26" s="8">
        <f t="shared" ref="G26:L26" si="3">SUM(G21:G25)</f>
        <v>8</v>
      </c>
      <c r="H26" s="8">
        <f t="shared" si="3"/>
        <v>4</v>
      </c>
      <c r="I26" s="8">
        <f t="shared" si="3"/>
        <v>5</v>
      </c>
      <c r="J26" s="8">
        <f t="shared" si="3"/>
        <v>2</v>
      </c>
      <c r="K26" s="8">
        <f t="shared" si="3"/>
        <v>4</v>
      </c>
      <c r="L26" s="8">
        <f t="shared" si="3"/>
        <v>5</v>
      </c>
    </row>
    <row r="27" spans="1:12" ht="30">
      <c r="A27" s="10"/>
      <c r="B27" s="11">
        <v>92202000000</v>
      </c>
      <c r="C27" s="11" t="s">
        <v>22</v>
      </c>
      <c r="D27" s="11" t="s">
        <v>23</v>
      </c>
      <c r="E27" s="13" t="s">
        <v>24</v>
      </c>
      <c r="F27" s="11">
        <v>13</v>
      </c>
      <c r="G27" s="11">
        <v>11</v>
      </c>
      <c r="H27" s="11">
        <v>10</v>
      </c>
      <c r="I27" s="11">
        <v>10</v>
      </c>
      <c r="J27" s="11">
        <v>9</v>
      </c>
      <c r="K27" s="11">
        <v>7</v>
      </c>
      <c r="L27" s="11">
        <v>5</v>
      </c>
    </row>
    <row r="28" spans="1:12" ht="30">
      <c r="A28" s="10"/>
      <c r="B28" s="11">
        <v>92206000000</v>
      </c>
      <c r="C28" s="11" t="s">
        <v>25</v>
      </c>
      <c r="D28" s="11" t="s">
        <v>23</v>
      </c>
      <c r="E28" s="13" t="s">
        <v>24</v>
      </c>
      <c r="F28" s="11">
        <v>5</v>
      </c>
      <c r="G28" s="11">
        <v>4</v>
      </c>
      <c r="H28" s="11">
        <v>3</v>
      </c>
      <c r="I28" s="11">
        <v>2</v>
      </c>
      <c r="J28" s="11">
        <v>2</v>
      </c>
      <c r="K28" s="11">
        <v>1</v>
      </c>
      <c r="L28" s="11">
        <v>1</v>
      </c>
    </row>
    <row r="29" spans="1:12" ht="30">
      <c r="A29" s="10"/>
      <c r="B29" s="11">
        <v>92207000000</v>
      </c>
      <c r="C29" s="11" t="s">
        <v>26</v>
      </c>
      <c r="D29" s="11" t="s">
        <v>23</v>
      </c>
      <c r="E29" s="13" t="s">
        <v>24</v>
      </c>
      <c r="F29" s="11">
        <v>2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</row>
    <row r="30" spans="1:12" ht="15">
      <c r="A30" s="10"/>
      <c r="B30" s="11">
        <v>92405000000</v>
      </c>
      <c r="C30" s="11" t="s">
        <v>27</v>
      </c>
      <c r="D30" s="11" t="s">
        <v>23</v>
      </c>
      <c r="E30" s="13" t="s">
        <v>24</v>
      </c>
      <c r="F30" s="11">
        <v>19</v>
      </c>
      <c r="G30" s="11">
        <v>17</v>
      </c>
      <c r="H30" s="11">
        <v>17</v>
      </c>
      <c r="I30" s="11">
        <v>12</v>
      </c>
      <c r="J30" s="11">
        <v>10</v>
      </c>
      <c r="K30" s="11">
        <v>5</v>
      </c>
      <c r="L30" s="11">
        <v>3</v>
      </c>
    </row>
    <row r="31" spans="1:12" ht="30">
      <c r="A31" s="10"/>
      <c r="B31" s="11">
        <v>92217000000</v>
      </c>
      <c r="C31" s="11" t="s">
        <v>28</v>
      </c>
      <c r="D31" s="11" t="s">
        <v>23</v>
      </c>
      <c r="E31" s="13" t="s">
        <v>24</v>
      </c>
      <c r="F31" s="11">
        <v>8</v>
      </c>
      <c r="G31" s="11">
        <v>7</v>
      </c>
      <c r="H31" s="11">
        <v>5</v>
      </c>
      <c r="I31" s="11">
        <v>5</v>
      </c>
      <c r="J31" s="11">
        <v>3</v>
      </c>
      <c r="K31" s="11">
        <v>2</v>
      </c>
      <c r="L31" s="11">
        <v>1</v>
      </c>
    </row>
    <row r="32" spans="1:12" ht="30">
      <c r="A32" s="10"/>
      <c r="B32" s="11">
        <v>92220000000</v>
      </c>
      <c r="C32" s="11" t="s">
        <v>29</v>
      </c>
      <c r="D32" s="11" t="s">
        <v>23</v>
      </c>
      <c r="E32" s="13" t="s">
        <v>24</v>
      </c>
      <c r="F32" s="11">
        <v>3</v>
      </c>
      <c r="G32" s="11">
        <v>3</v>
      </c>
      <c r="H32" s="11">
        <v>2</v>
      </c>
      <c r="I32" s="11">
        <v>2</v>
      </c>
      <c r="J32" s="11">
        <v>1</v>
      </c>
      <c r="K32" s="11">
        <v>1</v>
      </c>
      <c r="L32" s="11">
        <v>1</v>
      </c>
    </row>
    <row r="33" spans="1:12" ht="30">
      <c r="A33" s="10"/>
      <c r="B33" s="11">
        <v>92224000000</v>
      </c>
      <c r="C33" s="11" t="s">
        <v>19</v>
      </c>
      <c r="D33" s="11" t="s">
        <v>23</v>
      </c>
      <c r="E33" s="13" t="s">
        <v>24</v>
      </c>
      <c r="F33" s="11">
        <v>2</v>
      </c>
      <c r="G33" s="11">
        <v>2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</row>
    <row r="34" spans="1:12" ht="30">
      <c r="A34" s="10"/>
      <c r="B34" s="11">
        <v>92228000000</v>
      </c>
      <c r="C34" s="11" t="s">
        <v>30</v>
      </c>
      <c r="D34" s="11" t="s">
        <v>23</v>
      </c>
      <c r="E34" s="13" t="s">
        <v>24</v>
      </c>
      <c r="F34" s="11">
        <v>7</v>
      </c>
      <c r="G34" s="11">
        <v>6</v>
      </c>
      <c r="H34" s="11">
        <v>5</v>
      </c>
      <c r="I34" s="11">
        <v>5</v>
      </c>
      <c r="J34" s="11">
        <v>3</v>
      </c>
      <c r="K34" s="11">
        <v>1</v>
      </c>
      <c r="L34" s="11">
        <v>1</v>
      </c>
    </row>
    <row r="35" spans="1:12" ht="45">
      <c r="A35" s="10"/>
      <c r="B35" s="11">
        <v>92230000000</v>
      </c>
      <c r="C35" s="11" t="s">
        <v>20</v>
      </c>
      <c r="D35" s="11" t="s">
        <v>23</v>
      </c>
      <c r="E35" s="13" t="s">
        <v>24</v>
      </c>
      <c r="F35" s="11">
        <v>3</v>
      </c>
      <c r="G35" s="11">
        <v>2</v>
      </c>
      <c r="H35" s="11">
        <v>2</v>
      </c>
      <c r="I35" s="11">
        <v>2</v>
      </c>
      <c r="J35" s="11">
        <v>1</v>
      </c>
      <c r="K35" s="11">
        <v>1</v>
      </c>
      <c r="L35" s="11">
        <v>1</v>
      </c>
    </row>
    <row r="36" spans="1:12" ht="30">
      <c r="A36" s="10"/>
      <c r="B36" s="11">
        <v>92233000000</v>
      </c>
      <c r="C36" s="11" t="s">
        <v>31</v>
      </c>
      <c r="D36" s="11" t="s">
        <v>23</v>
      </c>
      <c r="E36" s="13" t="s">
        <v>24</v>
      </c>
      <c r="F36" s="11">
        <v>8</v>
      </c>
      <c r="G36" s="11">
        <v>7</v>
      </c>
      <c r="H36" s="11">
        <v>5</v>
      </c>
      <c r="I36" s="11">
        <v>5</v>
      </c>
      <c r="J36" s="11">
        <v>3</v>
      </c>
      <c r="K36" s="11">
        <v>3</v>
      </c>
      <c r="L36" s="11">
        <v>0</v>
      </c>
    </row>
    <row r="37" spans="1:12" ht="30">
      <c r="A37" s="10"/>
      <c r="B37" s="11">
        <v>92234000000</v>
      </c>
      <c r="C37" s="11" t="s">
        <v>15</v>
      </c>
      <c r="D37" s="11" t="s">
        <v>23</v>
      </c>
      <c r="E37" s="13" t="s">
        <v>24</v>
      </c>
      <c r="F37" s="11">
        <v>7</v>
      </c>
      <c r="G37" s="11">
        <v>7</v>
      </c>
      <c r="H37" s="11">
        <v>6</v>
      </c>
      <c r="I37" s="11">
        <v>5</v>
      </c>
      <c r="J37" s="11">
        <v>5</v>
      </c>
      <c r="K37" s="11">
        <v>3</v>
      </c>
      <c r="L37" s="11">
        <v>1</v>
      </c>
    </row>
    <row r="38" spans="1:12" ht="30">
      <c r="A38" s="10"/>
      <c r="B38" s="11">
        <v>92236000000</v>
      </c>
      <c r="C38" s="11" t="s">
        <v>32</v>
      </c>
      <c r="D38" s="11" t="s">
        <v>23</v>
      </c>
      <c r="E38" s="13" t="s">
        <v>24</v>
      </c>
      <c r="F38" s="11">
        <v>12</v>
      </c>
      <c r="G38" s="11">
        <v>11</v>
      </c>
      <c r="H38" s="11">
        <v>9</v>
      </c>
      <c r="I38" s="11">
        <v>7</v>
      </c>
      <c r="J38" s="11">
        <v>5</v>
      </c>
      <c r="K38" s="11">
        <v>3</v>
      </c>
      <c r="L38" s="11">
        <v>1</v>
      </c>
    </row>
    <row r="39" spans="1:12" ht="30">
      <c r="A39" s="10"/>
      <c r="B39" s="11">
        <v>92239000000</v>
      </c>
      <c r="C39" s="11" t="s">
        <v>33</v>
      </c>
      <c r="D39" s="11" t="s">
        <v>23</v>
      </c>
      <c r="E39" s="13" t="s">
        <v>24</v>
      </c>
      <c r="F39" s="11">
        <v>3</v>
      </c>
      <c r="G39" s="11">
        <v>3</v>
      </c>
      <c r="H39" s="11">
        <v>2</v>
      </c>
      <c r="I39" s="11">
        <v>2</v>
      </c>
      <c r="J39" s="11">
        <v>1</v>
      </c>
      <c r="K39" s="11">
        <v>1</v>
      </c>
      <c r="L39" s="11">
        <v>1</v>
      </c>
    </row>
    <row r="40" spans="1:12" ht="30">
      <c r="A40" s="10"/>
      <c r="B40" s="11">
        <v>92240000000</v>
      </c>
      <c r="C40" s="11" t="s">
        <v>34</v>
      </c>
      <c r="D40" s="11" t="s">
        <v>23</v>
      </c>
      <c r="E40" s="13" t="s">
        <v>24</v>
      </c>
      <c r="F40" s="11">
        <v>5</v>
      </c>
      <c r="G40" s="11">
        <v>5</v>
      </c>
      <c r="H40" s="11">
        <v>4</v>
      </c>
      <c r="I40" s="11">
        <v>3</v>
      </c>
      <c r="J40" s="11">
        <v>3</v>
      </c>
      <c r="K40" s="11">
        <v>2</v>
      </c>
      <c r="L40" s="11">
        <v>1</v>
      </c>
    </row>
    <row r="41" spans="1:12" ht="15">
      <c r="A41" s="10"/>
      <c r="B41" s="11">
        <v>92435000000</v>
      </c>
      <c r="C41" s="11" t="s">
        <v>35</v>
      </c>
      <c r="D41" s="11" t="s">
        <v>23</v>
      </c>
      <c r="E41" s="13" t="s">
        <v>24</v>
      </c>
      <c r="F41" s="11">
        <v>44</v>
      </c>
      <c r="G41" s="11">
        <v>40</v>
      </c>
      <c r="H41" s="11">
        <v>31</v>
      </c>
      <c r="I41" s="11">
        <v>27</v>
      </c>
      <c r="J41" s="11">
        <v>20</v>
      </c>
      <c r="K41" s="11">
        <v>16</v>
      </c>
      <c r="L41" s="11">
        <v>8</v>
      </c>
    </row>
    <row r="42" spans="1:12" ht="30">
      <c r="A42" s="10"/>
      <c r="B42" s="11">
        <v>92248000000</v>
      </c>
      <c r="C42" s="11" t="s">
        <v>36</v>
      </c>
      <c r="D42" s="11" t="s">
        <v>23</v>
      </c>
      <c r="E42" s="13" t="s">
        <v>24</v>
      </c>
      <c r="F42" s="11">
        <v>3</v>
      </c>
      <c r="G42" s="11">
        <v>3</v>
      </c>
      <c r="H42" s="11">
        <v>2</v>
      </c>
      <c r="I42" s="11">
        <v>1</v>
      </c>
      <c r="J42" s="11">
        <v>1</v>
      </c>
      <c r="K42" s="11">
        <v>1</v>
      </c>
      <c r="L42" s="11">
        <v>1</v>
      </c>
    </row>
    <row r="43" spans="1:12" ht="30">
      <c r="A43" s="10"/>
      <c r="B43" s="11">
        <v>92252000000</v>
      </c>
      <c r="C43" s="11" t="s">
        <v>37</v>
      </c>
      <c r="D43" s="11" t="s">
        <v>23</v>
      </c>
      <c r="E43" s="13" t="s">
        <v>24</v>
      </c>
      <c r="F43" s="11">
        <v>2</v>
      </c>
      <c r="G43" s="11">
        <v>2</v>
      </c>
      <c r="H43" s="11">
        <v>2</v>
      </c>
      <c r="I43" s="11">
        <v>1</v>
      </c>
      <c r="J43" s="11">
        <v>1</v>
      </c>
      <c r="K43" s="11">
        <v>1</v>
      </c>
      <c r="L43" s="11">
        <v>0</v>
      </c>
    </row>
    <row r="44" spans="1:12" ht="30">
      <c r="A44" s="10"/>
      <c r="B44" s="11">
        <v>92259000000</v>
      </c>
      <c r="C44" s="11" t="s">
        <v>38</v>
      </c>
      <c r="D44" s="11" t="s">
        <v>23</v>
      </c>
      <c r="E44" s="13" t="s">
        <v>24</v>
      </c>
      <c r="F44" s="11">
        <v>9</v>
      </c>
      <c r="G44" s="11">
        <v>7</v>
      </c>
      <c r="H44" s="11">
        <v>5</v>
      </c>
      <c r="I44" s="11">
        <v>3</v>
      </c>
      <c r="J44" s="11">
        <v>2</v>
      </c>
      <c r="K44" s="11">
        <v>1</v>
      </c>
      <c r="L44" s="11">
        <v>0</v>
      </c>
    </row>
    <row r="45" spans="1:12" ht="30">
      <c r="A45" s="10"/>
      <c r="B45" s="11">
        <v>92430000000</v>
      </c>
      <c r="C45" s="11" t="s">
        <v>39</v>
      </c>
      <c r="D45" s="11" t="s">
        <v>23</v>
      </c>
      <c r="E45" s="13" t="s">
        <v>24</v>
      </c>
      <c r="F45" s="11">
        <v>99</v>
      </c>
      <c r="G45" s="11">
        <v>81</v>
      </c>
      <c r="H45" s="11">
        <v>63</v>
      </c>
      <c r="I45" s="11">
        <v>58</v>
      </c>
      <c r="J45" s="11">
        <v>32</v>
      </c>
      <c r="K45" s="11">
        <v>20</v>
      </c>
      <c r="L45" s="11">
        <v>8</v>
      </c>
    </row>
    <row r="46" spans="1:12" ht="15">
      <c r="A46" s="10"/>
      <c r="B46" s="11">
        <v>92401000000</v>
      </c>
      <c r="C46" s="11" t="s">
        <v>11</v>
      </c>
      <c r="D46" s="11" t="s">
        <v>23</v>
      </c>
      <c r="E46" s="13" t="s">
        <v>24</v>
      </c>
      <c r="F46" s="11">
        <v>86</v>
      </c>
      <c r="G46" s="11">
        <v>72</v>
      </c>
      <c r="H46" s="11">
        <v>57</v>
      </c>
      <c r="I46" s="11">
        <v>44</v>
      </c>
      <c r="J46" s="11">
        <v>32</v>
      </c>
      <c r="K46" s="11">
        <v>21</v>
      </c>
      <c r="L46" s="11">
        <v>1</v>
      </c>
    </row>
    <row r="47" spans="1:12" ht="15">
      <c r="A47" s="8">
        <v>4</v>
      </c>
      <c r="B47" s="11"/>
      <c r="C47" s="8" t="s">
        <v>12</v>
      </c>
      <c r="D47" s="8" t="s">
        <v>23</v>
      </c>
      <c r="E47" s="8" t="s">
        <v>24</v>
      </c>
      <c r="F47" s="8">
        <f>SUM(F27:F46)</f>
        <v>340</v>
      </c>
      <c r="G47" s="8">
        <f t="shared" ref="G47:L47" si="4">SUM(G27:G46)</f>
        <v>291</v>
      </c>
      <c r="H47" s="8">
        <f t="shared" si="4"/>
        <v>232</v>
      </c>
      <c r="I47" s="8">
        <f t="shared" si="4"/>
        <v>196</v>
      </c>
      <c r="J47" s="8">
        <f t="shared" si="4"/>
        <v>136</v>
      </c>
      <c r="K47" s="8">
        <f t="shared" si="4"/>
        <v>92</v>
      </c>
      <c r="L47" s="8">
        <f t="shared" si="4"/>
        <v>37</v>
      </c>
    </row>
    <row r="48" spans="1:12" ht="30">
      <c r="A48" s="10"/>
      <c r="B48" s="11">
        <v>92430000000</v>
      </c>
      <c r="C48" s="11" t="s">
        <v>39</v>
      </c>
      <c r="D48" s="11" t="s">
        <v>40</v>
      </c>
      <c r="E48" s="14">
        <v>111201</v>
      </c>
      <c r="F48" s="11">
        <v>2</v>
      </c>
      <c r="G48" s="11">
        <v>2</v>
      </c>
      <c r="H48" s="11">
        <v>2</v>
      </c>
      <c r="I48" s="11">
        <v>2</v>
      </c>
      <c r="J48" s="11">
        <v>2</v>
      </c>
      <c r="K48" s="11">
        <v>2</v>
      </c>
      <c r="L48" s="11">
        <v>2</v>
      </c>
    </row>
    <row r="49" spans="1:12" ht="30">
      <c r="A49" s="10"/>
      <c r="B49" s="11">
        <v>92204000000</v>
      </c>
      <c r="C49" s="11" t="s">
        <v>41</v>
      </c>
      <c r="D49" s="11" t="s">
        <v>40</v>
      </c>
      <c r="E49" s="14">
        <v>111201</v>
      </c>
      <c r="F49" s="11">
        <v>2</v>
      </c>
      <c r="G49" s="11">
        <v>1</v>
      </c>
      <c r="H49" s="11">
        <v>1</v>
      </c>
      <c r="I49" s="11">
        <v>1</v>
      </c>
      <c r="J49" s="11">
        <v>3</v>
      </c>
      <c r="K49" s="11">
        <v>3</v>
      </c>
      <c r="L49" s="11">
        <v>2</v>
      </c>
    </row>
    <row r="50" spans="1:12" ht="15.75">
      <c r="A50" s="10"/>
      <c r="B50" s="11">
        <v>92417000000</v>
      </c>
      <c r="C50" s="11" t="s">
        <v>18</v>
      </c>
      <c r="D50" s="11" t="s">
        <v>40</v>
      </c>
      <c r="E50" s="14">
        <v>111201</v>
      </c>
      <c r="F50" s="11">
        <v>2</v>
      </c>
      <c r="G50" s="11">
        <v>2</v>
      </c>
      <c r="H50" s="11">
        <v>2</v>
      </c>
      <c r="I50" s="11">
        <v>2</v>
      </c>
      <c r="J50" s="11">
        <v>2</v>
      </c>
      <c r="K50" s="11">
        <v>2</v>
      </c>
      <c r="L50" s="11">
        <v>2</v>
      </c>
    </row>
    <row r="51" spans="1:12" ht="15.75">
      <c r="A51" s="10"/>
      <c r="B51" s="11">
        <v>92401000000</v>
      </c>
      <c r="C51" s="11" t="s">
        <v>11</v>
      </c>
      <c r="D51" s="11" t="s">
        <v>40</v>
      </c>
      <c r="E51" s="14">
        <v>111201</v>
      </c>
      <c r="F51" s="11">
        <v>10</v>
      </c>
      <c r="G51" s="11">
        <v>10</v>
      </c>
      <c r="H51" s="11">
        <v>10</v>
      </c>
      <c r="I51" s="11">
        <v>10</v>
      </c>
      <c r="J51" s="11">
        <v>10</v>
      </c>
      <c r="K51" s="11">
        <v>10</v>
      </c>
      <c r="L51" s="11">
        <v>10</v>
      </c>
    </row>
    <row r="52" spans="1:12" ht="30">
      <c r="A52" s="10"/>
      <c r="B52" s="11">
        <v>92242000000</v>
      </c>
      <c r="C52" s="11" t="s">
        <v>42</v>
      </c>
      <c r="D52" s="11" t="s">
        <v>40</v>
      </c>
      <c r="E52" s="14">
        <v>111201</v>
      </c>
      <c r="F52" s="11">
        <v>1</v>
      </c>
      <c r="G52" s="11">
        <v>1</v>
      </c>
      <c r="H52" s="11">
        <v>0</v>
      </c>
      <c r="I52" s="11">
        <v>1</v>
      </c>
      <c r="J52" s="11">
        <v>0</v>
      </c>
      <c r="K52" s="11">
        <v>0</v>
      </c>
      <c r="L52" s="11">
        <v>0</v>
      </c>
    </row>
    <row r="53" spans="1:12" ht="30">
      <c r="A53" s="10"/>
      <c r="B53" s="11">
        <v>92201000000</v>
      </c>
      <c r="C53" s="11" t="s">
        <v>43</v>
      </c>
      <c r="D53" s="11" t="s">
        <v>40</v>
      </c>
      <c r="E53" s="14">
        <v>111201</v>
      </c>
      <c r="F53" s="11">
        <v>6</v>
      </c>
      <c r="G53" s="11">
        <v>2</v>
      </c>
      <c r="H53" s="11">
        <v>1</v>
      </c>
      <c r="I53" s="11">
        <v>1</v>
      </c>
      <c r="J53" s="11">
        <v>1</v>
      </c>
      <c r="K53" s="11">
        <v>1</v>
      </c>
      <c r="L53" s="11">
        <v>1</v>
      </c>
    </row>
    <row r="54" spans="1:12" ht="15">
      <c r="A54" s="8">
        <v>5</v>
      </c>
      <c r="B54" s="11"/>
      <c r="C54" s="8" t="s">
        <v>12</v>
      </c>
      <c r="D54" s="8" t="s">
        <v>40</v>
      </c>
      <c r="E54" s="8">
        <v>111201</v>
      </c>
      <c r="F54" s="8">
        <f>SUM(F48:F53)</f>
        <v>23</v>
      </c>
      <c r="G54" s="8">
        <f t="shared" ref="G54:L54" si="5">SUM(G48:G53)</f>
        <v>18</v>
      </c>
      <c r="H54" s="8">
        <f t="shared" si="5"/>
        <v>16</v>
      </c>
      <c r="I54" s="8">
        <f t="shared" si="5"/>
        <v>17</v>
      </c>
      <c r="J54" s="8">
        <f t="shared" si="5"/>
        <v>18</v>
      </c>
      <c r="K54" s="8">
        <f t="shared" si="5"/>
        <v>18</v>
      </c>
      <c r="L54" s="8">
        <f t="shared" si="5"/>
        <v>17</v>
      </c>
    </row>
    <row r="55" spans="1:12" ht="30">
      <c r="A55" s="10"/>
      <c r="B55" s="11">
        <v>92401000000</v>
      </c>
      <c r="C55" s="11" t="s">
        <v>11</v>
      </c>
      <c r="D55" s="11" t="s">
        <v>44</v>
      </c>
      <c r="E55" s="13" t="s">
        <v>45</v>
      </c>
      <c r="F55" s="11">
        <v>385</v>
      </c>
      <c r="G55" s="11">
        <v>415</v>
      </c>
      <c r="H55" s="11">
        <v>445</v>
      </c>
      <c r="I55" s="11">
        <v>475</v>
      </c>
      <c r="J55" s="11">
        <v>505</v>
      </c>
      <c r="K55" s="11">
        <v>535</v>
      </c>
      <c r="L55" s="11">
        <v>565</v>
      </c>
    </row>
    <row r="56" spans="1:12" ht="30">
      <c r="A56" s="10"/>
      <c r="B56" s="11">
        <v>92228000000</v>
      </c>
      <c r="C56" s="11" t="s">
        <v>30</v>
      </c>
      <c r="D56" s="11" t="s">
        <v>44</v>
      </c>
      <c r="E56" s="13" t="s">
        <v>45</v>
      </c>
      <c r="F56" s="11">
        <v>1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1</v>
      </c>
    </row>
    <row r="57" spans="1:12" ht="30">
      <c r="A57" s="8">
        <v>6</v>
      </c>
      <c r="B57" s="11"/>
      <c r="C57" s="8" t="s">
        <v>12</v>
      </c>
      <c r="D57" s="8" t="s">
        <v>44</v>
      </c>
      <c r="E57" s="8" t="s">
        <v>45</v>
      </c>
      <c r="F57" s="8">
        <f>SUM(F55:F56)</f>
        <v>386</v>
      </c>
      <c r="G57" s="8">
        <f t="shared" ref="G57:L57" si="6">SUM(G55:G56)</f>
        <v>415</v>
      </c>
      <c r="H57" s="8">
        <f t="shared" si="6"/>
        <v>445</v>
      </c>
      <c r="I57" s="8">
        <f t="shared" si="6"/>
        <v>475</v>
      </c>
      <c r="J57" s="8">
        <f t="shared" si="6"/>
        <v>505</v>
      </c>
      <c r="K57" s="8">
        <f t="shared" si="6"/>
        <v>535</v>
      </c>
      <c r="L57" s="8">
        <f t="shared" si="6"/>
        <v>566</v>
      </c>
    </row>
    <row r="58" spans="1:12" ht="30">
      <c r="A58" s="9"/>
      <c r="B58" s="11">
        <v>92401000000</v>
      </c>
      <c r="C58" s="11" t="s">
        <v>11</v>
      </c>
      <c r="D58" s="15" t="s">
        <v>46</v>
      </c>
      <c r="E58" s="13" t="s">
        <v>47</v>
      </c>
      <c r="F58" s="11">
        <v>25</v>
      </c>
      <c r="G58" s="11">
        <v>25</v>
      </c>
      <c r="H58" s="11">
        <v>25</v>
      </c>
      <c r="I58" s="11">
        <v>25</v>
      </c>
      <c r="J58" s="11">
        <v>25</v>
      </c>
      <c r="K58" s="11">
        <v>25</v>
      </c>
      <c r="L58" s="11">
        <v>25</v>
      </c>
    </row>
    <row r="59" spans="1:12" ht="60">
      <c r="A59" s="8">
        <v>7</v>
      </c>
      <c r="B59" s="11"/>
      <c r="C59" s="8" t="s">
        <v>12</v>
      </c>
      <c r="D59" s="8" t="s">
        <v>46</v>
      </c>
      <c r="E59" s="8" t="s">
        <v>47</v>
      </c>
      <c r="F59" s="8">
        <v>25</v>
      </c>
      <c r="G59" s="8">
        <v>25</v>
      </c>
      <c r="H59" s="8">
        <v>25</v>
      </c>
      <c r="I59" s="8">
        <v>25</v>
      </c>
      <c r="J59" s="8">
        <v>25</v>
      </c>
      <c r="K59" s="8">
        <v>25</v>
      </c>
      <c r="L59" s="8">
        <v>25</v>
      </c>
    </row>
    <row r="60" spans="1:12" ht="30">
      <c r="A60" s="10"/>
      <c r="B60" s="11">
        <v>92401000000</v>
      </c>
      <c r="C60" s="11" t="s">
        <v>11</v>
      </c>
      <c r="D60" s="11" t="s">
        <v>48</v>
      </c>
      <c r="E60" s="13" t="s">
        <v>49</v>
      </c>
      <c r="F60" s="11">
        <v>6</v>
      </c>
      <c r="G60" s="11">
        <v>6</v>
      </c>
      <c r="H60" s="11">
        <v>8</v>
      </c>
      <c r="I60" s="11">
        <v>8</v>
      </c>
      <c r="J60" s="11">
        <v>6</v>
      </c>
      <c r="K60" s="11">
        <v>6</v>
      </c>
      <c r="L60" s="11">
        <v>6</v>
      </c>
    </row>
    <row r="61" spans="1:12" ht="30">
      <c r="A61" s="8">
        <v>8</v>
      </c>
      <c r="B61" s="11"/>
      <c r="C61" s="8" t="s">
        <v>12</v>
      </c>
      <c r="D61" s="8" t="s">
        <v>48</v>
      </c>
      <c r="E61" s="8" t="s">
        <v>49</v>
      </c>
      <c r="F61" s="8">
        <v>6</v>
      </c>
      <c r="G61" s="8">
        <v>6</v>
      </c>
      <c r="H61" s="8">
        <v>8</v>
      </c>
      <c r="I61" s="8">
        <v>8</v>
      </c>
      <c r="J61" s="8">
        <v>6</v>
      </c>
      <c r="K61" s="8">
        <v>6</v>
      </c>
      <c r="L61" s="8">
        <v>6</v>
      </c>
    </row>
    <row r="62" spans="1:12" ht="15">
      <c r="A62" s="9"/>
      <c r="B62" s="11">
        <v>92401000000</v>
      </c>
      <c r="C62" s="11" t="s">
        <v>11</v>
      </c>
      <c r="D62" s="11" t="s">
        <v>50</v>
      </c>
      <c r="E62" s="11" t="s">
        <v>51</v>
      </c>
      <c r="F62" s="11">
        <v>25</v>
      </c>
      <c r="G62" s="11">
        <v>25</v>
      </c>
      <c r="H62" s="11">
        <v>25</v>
      </c>
      <c r="I62" s="11">
        <v>25</v>
      </c>
      <c r="J62" s="11">
        <v>25</v>
      </c>
      <c r="K62" s="11">
        <v>25</v>
      </c>
      <c r="L62" s="11">
        <v>25</v>
      </c>
    </row>
    <row r="63" spans="1:12" ht="15">
      <c r="A63" s="8">
        <v>9</v>
      </c>
      <c r="B63" s="11"/>
      <c r="C63" s="8" t="s">
        <v>12</v>
      </c>
      <c r="D63" s="8" t="s">
        <v>50</v>
      </c>
      <c r="E63" s="8" t="s">
        <v>51</v>
      </c>
      <c r="F63" s="8">
        <v>25</v>
      </c>
      <c r="G63" s="8">
        <v>25</v>
      </c>
      <c r="H63" s="8">
        <v>25</v>
      </c>
      <c r="I63" s="8">
        <v>25</v>
      </c>
      <c r="J63" s="8">
        <v>25</v>
      </c>
      <c r="K63" s="8">
        <v>25</v>
      </c>
      <c r="L63" s="8">
        <v>25</v>
      </c>
    </row>
    <row r="64" spans="1:12" ht="30">
      <c r="A64" s="9"/>
      <c r="B64" s="11">
        <v>92401000000</v>
      </c>
      <c r="C64" s="11" t="s">
        <v>11</v>
      </c>
      <c r="D64" s="11" t="s">
        <v>52</v>
      </c>
      <c r="E64" s="11" t="s">
        <v>53</v>
      </c>
      <c r="F64" s="11">
        <v>50</v>
      </c>
      <c r="G64" s="11">
        <v>50</v>
      </c>
      <c r="H64" s="11">
        <v>50</v>
      </c>
      <c r="I64" s="11">
        <v>50</v>
      </c>
      <c r="J64" s="11">
        <v>50</v>
      </c>
      <c r="K64" s="11">
        <v>50</v>
      </c>
      <c r="L64" s="11">
        <v>50</v>
      </c>
    </row>
    <row r="65" spans="1:12" ht="30">
      <c r="A65" s="8">
        <v>10</v>
      </c>
      <c r="B65" s="11"/>
      <c r="C65" s="8" t="s">
        <v>12</v>
      </c>
      <c r="D65" s="8" t="s">
        <v>52</v>
      </c>
      <c r="E65" s="8" t="s">
        <v>53</v>
      </c>
      <c r="F65" s="8">
        <v>50</v>
      </c>
      <c r="G65" s="8">
        <v>50</v>
      </c>
      <c r="H65" s="8">
        <v>50</v>
      </c>
      <c r="I65" s="8">
        <v>50</v>
      </c>
      <c r="J65" s="8">
        <v>50</v>
      </c>
      <c r="K65" s="8">
        <v>50</v>
      </c>
      <c r="L65" s="8">
        <v>50</v>
      </c>
    </row>
    <row r="66" spans="1:12" ht="15">
      <c r="A66" s="9"/>
      <c r="B66" s="11"/>
      <c r="C66" s="11" t="s">
        <v>11</v>
      </c>
      <c r="D66" s="11" t="s">
        <v>159</v>
      </c>
      <c r="E66" s="13" t="s">
        <v>160</v>
      </c>
      <c r="F66" s="11">
        <v>45</v>
      </c>
      <c r="G66" s="11">
        <v>46</v>
      </c>
      <c r="H66" s="11">
        <v>47</v>
      </c>
      <c r="I66" s="11">
        <v>47</v>
      </c>
      <c r="J66" s="11">
        <v>47</v>
      </c>
      <c r="K66" s="11">
        <v>47</v>
      </c>
      <c r="L66" s="11">
        <v>47</v>
      </c>
    </row>
    <row r="67" spans="1:12" ht="15">
      <c r="A67" s="8">
        <v>11</v>
      </c>
      <c r="B67" s="11"/>
      <c r="C67" s="8" t="s">
        <v>12</v>
      </c>
      <c r="D67" s="8" t="s">
        <v>159</v>
      </c>
      <c r="E67" s="8" t="s">
        <v>160</v>
      </c>
      <c r="F67" s="8">
        <v>45</v>
      </c>
      <c r="G67" s="8">
        <v>46</v>
      </c>
      <c r="H67" s="8">
        <v>47</v>
      </c>
      <c r="I67" s="8">
        <v>47</v>
      </c>
      <c r="J67" s="8">
        <v>47</v>
      </c>
      <c r="K67" s="8">
        <v>47</v>
      </c>
      <c r="L67" s="8">
        <v>47</v>
      </c>
    </row>
    <row r="68" spans="1:12" ht="30">
      <c r="A68" s="10"/>
      <c r="B68" s="11">
        <v>92204000000</v>
      </c>
      <c r="C68" s="11" t="s">
        <v>41</v>
      </c>
      <c r="D68" s="11" t="s">
        <v>54</v>
      </c>
      <c r="E68" s="13" t="s">
        <v>55</v>
      </c>
      <c r="F68" s="11">
        <v>6</v>
      </c>
      <c r="G68" s="11">
        <v>5</v>
      </c>
      <c r="H68" s="11">
        <v>5</v>
      </c>
      <c r="I68" s="11">
        <v>4</v>
      </c>
      <c r="J68" s="11">
        <v>2</v>
      </c>
      <c r="K68" s="11">
        <v>2</v>
      </c>
      <c r="L68" s="11">
        <v>1</v>
      </c>
    </row>
    <row r="69" spans="1:12" ht="30">
      <c r="A69" s="10"/>
      <c r="B69" s="11">
        <v>92206000000</v>
      </c>
      <c r="C69" s="11" t="s">
        <v>25</v>
      </c>
      <c r="D69" s="11" t="s">
        <v>54</v>
      </c>
      <c r="E69" s="13" t="s">
        <v>55</v>
      </c>
      <c r="F69" s="11">
        <v>3</v>
      </c>
      <c r="G69" s="11">
        <v>2</v>
      </c>
      <c r="H69" s="11">
        <v>2</v>
      </c>
      <c r="I69" s="11">
        <v>1</v>
      </c>
      <c r="J69" s="11">
        <v>1</v>
      </c>
      <c r="K69" s="11">
        <v>1</v>
      </c>
      <c r="L69" s="11">
        <v>0</v>
      </c>
    </row>
    <row r="70" spans="1:12" ht="30">
      <c r="A70" s="10"/>
      <c r="B70" s="11">
        <v>92207000000</v>
      </c>
      <c r="C70" s="11" t="s">
        <v>26</v>
      </c>
      <c r="D70" s="11" t="s">
        <v>54</v>
      </c>
      <c r="E70" s="13" t="s">
        <v>55</v>
      </c>
      <c r="F70" s="11">
        <v>3</v>
      </c>
      <c r="G70" s="11">
        <v>2</v>
      </c>
      <c r="H70" s="11">
        <v>2</v>
      </c>
      <c r="I70" s="11">
        <v>1</v>
      </c>
      <c r="J70" s="11">
        <v>1</v>
      </c>
      <c r="K70" s="11">
        <v>1</v>
      </c>
      <c r="L70" s="11">
        <v>1</v>
      </c>
    </row>
    <row r="71" spans="1:12" ht="15">
      <c r="A71" s="10"/>
      <c r="B71" s="11">
        <v>92405000000</v>
      </c>
      <c r="C71" s="11" t="s">
        <v>27</v>
      </c>
      <c r="D71" s="11" t="s">
        <v>54</v>
      </c>
      <c r="E71" s="13" t="s">
        <v>55</v>
      </c>
      <c r="F71" s="11">
        <v>36</v>
      </c>
      <c r="G71" s="11">
        <v>33</v>
      </c>
      <c r="H71" s="11">
        <v>29</v>
      </c>
      <c r="I71" s="11">
        <v>27</v>
      </c>
      <c r="J71" s="11">
        <v>21</v>
      </c>
      <c r="K71" s="11">
        <v>20</v>
      </c>
      <c r="L71" s="11">
        <v>19</v>
      </c>
    </row>
    <row r="72" spans="1:12" ht="30">
      <c r="A72" s="10"/>
      <c r="B72" s="11">
        <v>92210000000</v>
      </c>
      <c r="C72" s="11" t="s">
        <v>21</v>
      </c>
      <c r="D72" s="11" t="s">
        <v>54</v>
      </c>
      <c r="E72" s="13" t="s">
        <v>55</v>
      </c>
      <c r="F72" s="11">
        <v>3</v>
      </c>
      <c r="G72" s="11">
        <v>3</v>
      </c>
      <c r="H72" s="11">
        <v>2</v>
      </c>
      <c r="I72" s="11">
        <v>1</v>
      </c>
      <c r="J72" s="11">
        <v>1</v>
      </c>
      <c r="K72" s="11">
        <v>1</v>
      </c>
      <c r="L72" s="11">
        <v>0</v>
      </c>
    </row>
    <row r="73" spans="1:12" ht="30">
      <c r="A73" s="10"/>
      <c r="B73" s="11">
        <v>92213000000</v>
      </c>
      <c r="C73" s="11" t="s">
        <v>56</v>
      </c>
      <c r="D73" s="11" t="s">
        <v>54</v>
      </c>
      <c r="E73" s="13" t="s">
        <v>55</v>
      </c>
      <c r="F73" s="11">
        <v>5</v>
      </c>
      <c r="G73" s="11">
        <v>5</v>
      </c>
      <c r="H73" s="11">
        <v>3</v>
      </c>
      <c r="I73" s="11">
        <v>3</v>
      </c>
      <c r="J73" s="11">
        <v>2</v>
      </c>
      <c r="K73" s="11">
        <v>1</v>
      </c>
      <c r="L73" s="11">
        <v>1</v>
      </c>
    </row>
    <row r="74" spans="1:12" ht="30">
      <c r="A74" s="10"/>
      <c r="B74" s="11">
        <v>92217000000</v>
      </c>
      <c r="C74" s="11" t="s">
        <v>28</v>
      </c>
      <c r="D74" s="11" t="s">
        <v>54</v>
      </c>
      <c r="E74" s="13" t="s">
        <v>55</v>
      </c>
      <c r="F74" s="11">
        <v>20</v>
      </c>
      <c r="G74" s="11">
        <v>19</v>
      </c>
      <c r="H74" s="11">
        <v>15</v>
      </c>
      <c r="I74" s="11">
        <v>12</v>
      </c>
      <c r="J74" s="11">
        <v>9</v>
      </c>
      <c r="K74" s="11">
        <v>8</v>
      </c>
      <c r="L74" s="11">
        <v>4</v>
      </c>
    </row>
    <row r="75" spans="1:12" ht="30">
      <c r="A75" s="10"/>
      <c r="B75" s="11">
        <v>92220000000</v>
      </c>
      <c r="C75" s="11" t="s">
        <v>29</v>
      </c>
      <c r="D75" s="11" t="s">
        <v>54</v>
      </c>
      <c r="E75" s="13" t="s">
        <v>55</v>
      </c>
      <c r="F75" s="11">
        <v>5</v>
      </c>
      <c r="G75" s="11">
        <v>4</v>
      </c>
      <c r="H75" s="11">
        <v>3</v>
      </c>
      <c r="I75" s="11">
        <v>2</v>
      </c>
      <c r="J75" s="11">
        <v>2</v>
      </c>
      <c r="K75" s="11">
        <v>1</v>
      </c>
      <c r="L75" s="11">
        <v>1</v>
      </c>
    </row>
    <row r="76" spans="1:12" ht="30">
      <c r="A76" s="10"/>
      <c r="B76" s="11">
        <v>92222000000</v>
      </c>
      <c r="C76" s="11" t="s">
        <v>57</v>
      </c>
      <c r="D76" s="11" t="s">
        <v>54</v>
      </c>
      <c r="E76" s="13" t="s">
        <v>55</v>
      </c>
      <c r="F76" s="11">
        <v>14</v>
      </c>
      <c r="G76" s="11">
        <v>11</v>
      </c>
      <c r="H76" s="11">
        <v>10</v>
      </c>
      <c r="I76" s="11">
        <v>8</v>
      </c>
      <c r="J76" s="11">
        <v>7</v>
      </c>
      <c r="K76" s="11">
        <v>4</v>
      </c>
      <c r="L76" s="11">
        <v>1</v>
      </c>
    </row>
    <row r="77" spans="1:12" ht="30">
      <c r="A77" s="10"/>
      <c r="B77" s="11">
        <v>92224000000</v>
      </c>
      <c r="C77" s="11" t="s">
        <v>19</v>
      </c>
      <c r="D77" s="11" t="s">
        <v>54</v>
      </c>
      <c r="E77" s="13" t="s">
        <v>55</v>
      </c>
      <c r="F77" s="11">
        <v>4</v>
      </c>
      <c r="G77" s="11">
        <v>4</v>
      </c>
      <c r="H77" s="11">
        <v>3</v>
      </c>
      <c r="I77" s="11">
        <v>3</v>
      </c>
      <c r="J77" s="11">
        <v>2</v>
      </c>
      <c r="K77" s="11">
        <v>2</v>
      </c>
      <c r="L77" s="11">
        <v>1</v>
      </c>
    </row>
    <row r="78" spans="1:12" ht="15">
      <c r="A78" s="10"/>
      <c r="B78" s="11">
        <v>92227000000</v>
      </c>
      <c r="C78" s="11" t="s">
        <v>58</v>
      </c>
      <c r="D78" s="11" t="s">
        <v>54</v>
      </c>
      <c r="E78" s="13" t="s">
        <v>55</v>
      </c>
      <c r="F78" s="11">
        <v>18</v>
      </c>
      <c r="G78" s="11">
        <v>16</v>
      </c>
      <c r="H78" s="11">
        <v>13</v>
      </c>
      <c r="I78" s="11">
        <v>10</v>
      </c>
      <c r="J78" s="11">
        <v>8</v>
      </c>
      <c r="K78" s="11">
        <v>5</v>
      </c>
      <c r="L78" s="11">
        <v>2</v>
      </c>
    </row>
    <row r="79" spans="1:12" ht="30">
      <c r="A79" s="10"/>
      <c r="B79" s="11">
        <v>92228000000</v>
      </c>
      <c r="C79" s="11" t="s">
        <v>30</v>
      </c>
      <c r="D79" s="11" t="s">
        <v>54</v>
      </c>
      <c r="E79" s="13" t="s">
        <v>55</v>
      </c>
      <c r="F79" s="11">
        <v>36</v>
      </c>
      <c r="G79" s="11">
        <v>31</v>
      </c>
      <c r="H79" s="11">
        <v>24</v>
      </c>
      <c r="I79" s="11">
        <v>20</v>
      </c>
      <c r="J79" s="11">
        <v>16</v>
      </c>
      <c r="K79" s="11">
        <v>12</v>
      </c>
      <c r="L79" s="11">
        <v>4</v>
      </c>
    </row>
    <row r="80" spans="1:12" ht="45">
      <c r="A80" s="10"/>
      <c r="B80" s="11">
        <v>92230000000</v>
      </c>
      <c r="C80" s="11" t="s">
        <v>20</v>
      </c>
      <c r="D80" s="11" t="s">
        <v>54</v>
      </c>
      <c r="E80" s="13" t="s">
        <v>55</v>
      </c>
      <c r="F80" s="11">
        <v>3</v>
      </c>
      <c r="G80" s="11">
        <v>3</v>
      </c>
      <c r="H80" s="11">
        <v>3</v>
      </c>
      <c r="I80" s="11">
        <v>2</v>
      </c>
      <c r="J80" s="11">
        <v>2</v>
      </c>
      <c r="K80" s="11">
        <v>1</v>
      </c>
      <c r="L80" s="11">
        <v>1</v>
      </c>
    </row>
    <row r="81" spans="1:12" ht="30">
      <c r="A81" s="10"/>
      <c r="B81" s="11">
        <v>92233000000</v>
      </c>
      <c r="C81" s="11" t="s">
        <v>31</v>
      </c>
      <c r="D81" s="11" t="s">
        <v>54</v>
      </c>
      <c r="E81" s="13" t="s">
        <v>55</v>
      </c>
      <c r="F81" s="11">
        <v>8</v>
      </c>
      <c r="G81" s="11">
        <v>8</v>
      </c>
      <c r="H81" s="11">
        <v>6</v>
      </c>
      <c r="I81" s="11">
        <v>6</v>
      </c>
      <c r="J81" s="11">
        <v>4</v>
      </c>
      <c r="K81" s="11">
        <v>2</v>
      </c>
      <c r="L81" s="11">
        <v>2</v>
      </c>
    </row>
    <row r="82" spans="1:12" ht="30">
      <c r="A82" s="10"/>
      <c r="B82" s="11">
        <v>92234000000</v>
      </c>
      <c r="C82" s="11" t="s">
        <v>15</v>
      </c>
      <c r="D82" s="11" t="s">
        <v>54</v>
      </c>
      <c r="E82" s="13" t="s">
        <v>55</v>
      </c>
      <c r="F82" s="11">
        <v>7</v>
      </c>
      <c r="G82" s="11">
        <v>5</v>
      </c>
      <c r="H82" s="11">
        <v>5</v>
      </c>
      <c r="I82" s="11">
        <v>4</v>
      </c>
      <c r="J82" s="11">
        <v>4</v>
      </c>
      <c r="K82" s="11">
        <v>2</v>
      </c>
      <c r="L82" s="11">
        <v>0</v>
      </c>
    </row>
    <row r="83" spans="1:12" ht="30">
      <c r="A83" s="10"/>
      <c r="B83" s="11">
        <v>92236000000</v>
      </c>
      <c r="C83" s="11" t="s">
        <v>32</v>
      </c>
      <c r="D83" s="11" t="s">
        <v>54</v>
      </c>
      <c r="E83" s="13" t="s">
        <v>55</v>
      </c>
      <c r="F83" s="11">
        <v>22</v>
      </c>
      <c r="G83" s="11">
        <v>20</v>
      </c>
      <c r="H83" s="11">
        <v>17</v>
      </c>
      <c r="I83" s="11">
        <v>13</v>
      </c>
      <c r="J83" s="11">
        <v>10</v>
      </c>
      <c r="K83" s="11">
        <v>7</v>
      </c>
      <c r="L83" s="11">
        <v>2</v>
      </c>
    </row>
    <row r="84" spans="1:12" ht="30">
      <c r="A84" s="10"/>
      <c r="B84" s="11">
        <v>92242000000</v>
      </c>
      <c r="C84" s="11" t="s">
        <v>42</v>
      </c>
      <c r="D84" s="11" t="s">
        <v>54</v>
      </c>
      <c r="E84" s="13" t="s">
        <v>55</v>
      </c>
      <c r="F84" s="11">
        <v>13</v>
      </c>
      <c r="G84" s="11">
        <v>11</v>
      </c>
      <c r="H84" s="11">
        <v>9</v>
      </c>
      <c r="I84" s="11">
        <v>7</v>
      </c>
      <c r="J84" s="11">
        <v>5</v>
      </c>
      <c r="K84" s="11">
        <v>3</v>
      </c>
      <c r="L84" s="11">
        <v>1</v>
      </c>
    </row>
    <row r="85" spans="1:12" ht="15">
      <c r="A85" s="10"/>
      <c r="B85" s="11">
        <v>92435000000</v>
      </c>
      <c r="C85" s="11" t="s">
        <v>35</v>
      </c>
      <c r="D85" s="11" t="s">
        <v>54</v>
      </c>
      <c r="E85" s="13" t="s">
        <v>55</v>
      </c>
      <c r="F85" s="11">
        <v>98</v>
      </c>
      <c r="G85" s="11">
        <v>81</v>
      </c>
      <c r="H85" s="11">
        <v>69</v>
      </c>
      <c r="I85" s="11">
        <v>60</v>
      </c>
      <c r="J85" s="11">
        <v>47</v>
      </c>
      <c r="K85" s="11">
        <v>38</v>
      </c>
      <c r="L85" s="11">
        <v>14</v>
      </c>
    </row>
    <row r="86" spans="1:12" ht="30">
      <c r="A86" s="10"/>
      <c r="B86" s="11">
        <v>92248000000</v>
      </c>
      <c r="C86" s="11" t="s">
        <v>36</v>
      </c>
      <c r="D86" s="11" t="s">
        <v>54</v>
      </c>
      <c r="E86" s="13" t="s">
        <v>55</v>
      </c>
      <c r="F86" s="11">
        <v>9</v>
      </c>
      <c r="G86" s="11">
        <v>8</v>
      </c>
      <c r="H86" s="11">
        <v>8</v>
      </c>
      <c r="I86" s="11">
        <v>7</v>
      </c>
      <c r="J86" s="11">
        <v>5</v>
      </c>
      <c r="K86" s="11">
        <v>3</v>
      </c>
      <c r="L86" s="11">
        <v>1</v>
      </c>
    </row>
    <row r="87" spans="1:12" ht="30">
      <c r="A87" s="10"/>
      <c r="B87" s="11">
        <v>92252000000</v>
      </c>
      <c r="C87" s="11" t="s">
        <v>37</v>
      </c>
      <c r="D87" s="11" t="s">
        <v>54</v>
      </c>
      <c r="E87" s="13" t="s">
        <v>55</v>
      </c>
      <c r="F87" s="11">
        <v>3</v>
      </c>
      <c r="G87" s="11">
        <v>2</v>
      </c>
      <c r="H87" s="11">
        <v>2</v>
      </c>
      <c r="I87" s="11">
        <v>1</v>
      </c>
      <c r="J87" s="11">
        <v>1</v>
      </c>
      <c r="K87" s="11">
        <v>1</v>
      </c>
      <c r="L87" s="11">
        <v>1</v>
      </c>
    </row>
    <row r="88" spans="1:12" ht="30">
      <c r="A88" s="10"/>
      <c r="B88" s="11">
        <v>92253000000</v>
      </c>
      <c r="C88" s="11" t="s">
        <v>59</v>
      </c>
      <c r="D88" s="11" t="s">
        <v>54</v>
      </c>
      <c r="E88" s="13" t="s">
        <v>55</v>
      </c>
      <c r="F88" s="11">
        <v>10</v>
      </c>
      <c r="G88" s="11">
        <v>8</v>
      </c>
      <c r="H88" s="11">
        <v>7</v>
      </c>
      <c r="I88" s="11">
        <v>7</v>
      </c>
      <c r="J88" s="11">
        <v>3</v>
      </c>
      <c r="K88" s="11">
        <v>1</v>
      </c>
      <c r="L88" s="11">
        <v>1</v>
      </c>
    </row>
    <row r="89" spans="1:12" ht="30">
      <c r="A89" s="10"/>
      <c r="B89" s="11">
        <v>92257000000</v>
      </c>
      <c r="C89" s="11" t="s">
        <v>60</v>
      </c>
      <c r="D89" s="11" t="s">
        <v>54</v>
      </c>
      <c r="E89" s="13" t="s">
        <v>55</v>
      </c>
      <c r="F89" s="11">
        <v>34</v>
      </c>
      <c r="G89" s="11">
        <v>27</v>
      </c>
      <c r="H89" s="11">
        <v>20</v>
      </c>
      <c r="I89" s="11">
        <v>14</v>
      </c>
      <c r="J89" s="11">
        <v>9</v>
      </c>
      <c r="K89" s="11">
        <v>5</v>
      </c>
      <c r="L89" s="11">
        <v>1</v>
      </c>
    </row>
    <row r="90" spans="1:12" ht="30">
      <c r="A90" s="10"/>
      <c r="B90" s="11">
        <v>92430000000</v>
      </c>
      <c r="C90" s="11" t="s">
        <v>39</v>
      </c>
      <c r="D90" s="11" t="s">
        <v>54</v>
      </c>
      <c r="E90" s="13" t="s">
        <v>55</v>
      </c>
      <c r="F90" s="11">
        <v>152</v>
      </c>
      <c r="G90" s="11">
        <v>140</v>
      </c>
      <c r="H90" s="11">
        <v>121</v>
      </c>
      <c r="I90" s="11">
        <v>100</v>
      </c>
      <c r="J90" s="11">
        <v>74</v>
      </c>
      <c r="K90" s="11">
        <v>55</v>
      </c>
      <c r="L90" s="11">
        <v>17</v>
      </c>
    </row>
    <row r="91" spans="1:12" ht="15">
      <c r="A91" s="10"/>
      <c r="B91" s="11">
        <v>92401000000</v>
      </c>
      <c r="C91" s="11" t="s">
        <v>11</v>
      </c>
      <c r="D91" s="11" t="s">
        <v>54</v>
      </c>
      <c r="E91" s="13" t="s">
        <v>55</v>
      </c>
      <c r="F91" s="11">
        <v>78</v>
      </c>
      <c r="G91" s="11">
        <v>61</v>
      </c>
      <c r="H91" s="11">
        <v>54</v>
      </c>
      <c r="I91" s="11">
        <v>43</v>
      </c>
      <c r="J91" s="11">
        <v>33</v>
      </c>
      <c r="K91" s="11">
        <v>13</v>
      </c>
      <c r="L91" s="11">
        <v>4</v>
      </c>
    </row>
    <row r="92" spans="1:12" ht="15">
      <c r="A92" s="8">
        <v>12</v>
      </c>
      <c r="B92" s="11"/>
      <c r="C92" s="8" t="s">
        <v>12</v>
      </c>
      <c r="D92" s="8" t="s">
        <v>54</v>
      </c>
      <c r="E92" s="8" t="s">
        <v>55</v>
      </c>
      <c r="F92" s="8">
        <f>SUM(F68:F91)</f>
        <v>590</v>
      </c>
      <c r="G92" s="8">
        <f t="shared" ref="G92:L92" si="7">SUM(G68:G91)</f>
        <v>509</v>
      </c>
      <c r="H92" s="8">
        <f t="shared" si="7"/>
        <v>432</v>
      </c>
      <c r="I92" s="8">
        <f t="shared" si="7"/>
        <v>356</v>
      </c>
      <c r="J92" s="8">
        <f t="shared" si="7"/>
        <v>269</v>
      </c>
      <c r="K92" s="8">
        <f t="shared" si="7"/>
        <v>189</v>
      </c>
      <c r="L92" s="8">
        <f t="shared" si="7"/>
        <v>80</v>
      </c>
    </row>
    <row r="93" spans="1:12" ht="30">
      <c r="A93" s="10"/>
      <c r="B93" s="11">
        <v>92430000000</v>
      </c>
      <c r="C93" s="11" t="s">
        <v>39</v>
      </c>
      <c r="D93" s="11" t="s">
        <v>61</v>
      </c>
      <c r="E93" s="13" t="s">
        <v>62</v>
      </c>
      <c r="F93" s="11">
        <v>2</v>
      </c>
      <c r="G93" s="11">
        <v>2</v>
      </c>
      <c r="H93" s="11">
        <v>2</v>
      </c>
      <c r="I93" s="11">
        <v>2</v>
      </c>
      <c r="J93" s="11">
        <v>2</v>
      </c>
      <c r="K93" s="11">
        <v>2</v>
      </c>
      <c r="L93" s="11">
        <v>2</v>
      </c>
    </row>
    <row r="94" spans="1:12" ht="15">
      <c r="A94" s="8">
        <v>13</v>
      </c>
      <c r="B94" s="11"/>
      <c r="C94" s="8" t="s">
        <v>12</v>
      </c>
      <c r="D94" s="8" t="s">
        <v>61</v>
      </c>
      <c r="E94" s="8" t="s">
        <v>62</v>
      </c>
      <c r="F94" s="8">
        <v>2</v>
      </c>
      <c r="G94" s="8">
        <v>2</v>
      </c>
      <c r="H94" s="8">
        <v>2</v>
      </c>
      <c r="I94" s="8">
        <v>2</v>
      </c>
      <c r="J94" s="8">
        <v>2</v>
      </c>
      <c r="K94" s="8">
        <v>2</v>
      </c>
      <c r="L94" s="8">
        <v>2</v>
      </c>
    </row>
    <row r="95" spans="1:12" ht="30">
      <c r="A95" s="10"/>
      <c r="B95" s="11">
        <v>92215000000</v>
      </c>
      <c r="C95" s="11" t="s">
        <v>63</v>
      </c>
      <c r="D95" s="11" t="s">
        <v>64</v>
      </c>
      <c r="E95" s="13">
        <v>110301</v>
      </c>
      <c r="F95" s="11">
        <v>7</v>
      </c>
      <c r="G95" s="11">
        <v>2</v>
      </c>
      <c r="H95" s="11">
        <v>4</v>
      </c>
      <c r="I95" s="11">
        <v>6</v>
      </c>
      <c r="J95" s="11">
        <v>5</v>
      </c>
      <c r="K95" s="11">
        <v>6</v>
      </c>
      <c r="L95" s="11">
        <v>5</v>
      </c>
    </row>
    <row r="96" spans="1:12" ht="30">
      <c r="A96" s="10"/>
      <c r="B96" s="11">
        <v>92236000000</v>
      </c>
      <c r="C96" s="11" t="s">
        <v>32</v>
      </c>
      <c r="D96" s="11" t="s">
        <v>64</v>
      </c>
      <c r="E96" s="13">
        <v>110301</v>
      </c>
      <c r="F96" s="11">
        <v>15</v>
      </c>
      <c r="G96" s="11">
        <v>0</v>
      </c>
      <c r="H96" s="11">
        <v>0</v>
      </c>
      <c r="I96" s="11">
        <v>0</v>
      </c>
      <c r="J96" s="11">
        <v>0</v>
      </c>
      <c r="K96" s="11">
        <v>15</v>
      </c>
      <c r="L96" s="11">
        <v>15</v>
      </c>
    </row>
    <row r="97" spans="1:12" ht="30">
      <c r="A97" s="10"/>
      <c r="B97" s="11">
        <v>92227000000</v>
      </c>
      <c r="C97" s="11" t="s">
        <v>58</v>
      </c>
      <c r="D97" s="11" t="s">
        <v>64</v>
      </c>
      <c r="E97" s="13">
        <v>110301</v>
      </c>
      <c r="F97" s="11">
        <v>5</v>
      </c>
      <c r="G97" s="11">
        <v>6</v>
      </c>
      <c r="H97" s="11">
        <v>6</v>
      </c>
      <c r="I97" s="11">
        <v>5</v>
      </c>
      <c r="J97" s="11">
        <v>7</v>
      </c>
      <c r="K97" s="11">
        <v>6</v>
      </c>
      <c r="L97" s="11">
        <v>3</v>
      </c>
    </row>
    <row r="98" spans="1:12" ht="30">
      <c r="A98" s="10"/>
      <c r="B98" s="11">
        <v>92401000000</v>
      </c>
      <c r="C98" s="11" t="s">
        <v>11</v>
      </c>
      <c r="D98" s="11" t="s">
        <v>64</v>
      </c>
      <c r="E98" s="13">
        <v>110301</v>
      </c>
      <c r="F98" s="11">
        <v>20</v>
      </c>
      <c r="G98" s="11">
        <v>25</v>
      </c>
      <c r="H98" s="11">
        <v>23</v>
      </c>
      <c r="I98" s="11">
        <v>28</v>
      </c>
      <c r="J98" s="11">
        <v>25</v>
      </c>
      <c r="K98" s="11">
        <v>25</v>
      </c>
      <c r="L98" s="11">
        <v>25</v>
      </c>
    </row>
    <row r="99" spans="1:12" ht="30">
      <c r="A99" s="10"/>
      <c r="B99" s="11">
        <v>92212000000</v>
      </c>
      <c r="C99" s="11" t="s">
        <v>65</v>
      </c>
      <c r="D99" s="11" t="s">
        <v>64</v>
      </c>
      <c r="E99" s="13">
        <v>110301</v>
      </c>
      <c r="F99" s="11">
        <v>11</v>
      </c>
      <c r="G99" s="11">
        <v>0</v>
      </c>
      <c r="H99" s="11">
        <v>0</v>
      </c>
      <c r="I99" s="11">
        <v>0</v>
      </c>
      <c r="J99" s="11">
        <v>4</v>
      </c>
      <c r="K99" s="11">
        <v>8</v>
      </c>
      <c r="L99" s="11">
        <v>0</v>
      </c>
    </row>
    <row r="100" spans="1:12" ht="30">
      <c r="A100" s="10"/>
      <c r="B100" s="11">
        <v>92430000000</v>
      </c>
      <c r="C100" s="11" t="s">
        <v>39</v>
      </c>
      <c r="D100" s="11" t="s">
        <v>64</v>
      </c>
      <c r="E100" s="13">
        <v>110301</v>
      </c>
      <c r="F100" s="11">
        <v>10</v>
      </c>
      <c r="G100" s="11">
        <v>12</v>
      </c>
      <c r="H100" s="11">
        <v>10</v>
      </c>
      <c r="I100" s="11">
        <v>9</v>
      </c>
      <c r="J100" s="11">
        <v>10</v>
      </c>
      <c r="K100" s="11">
        <v>11</v>
      </c>
      <c r="L100" s="11">
        <v>14</v>
      </c>
    </row>
    <row r="101" spans="1:12" ht="30">
      <c r="A101" s="8">
        <v>14</v>
      </c>
      <c r="B101" s="11"/>
      <c r="C101" s="8" t="s">
        <v>12</v>
      </c>
      <c r="D101" s="8" t="s">
        <v>64</v>
      </c>
      <c r="E101" s="8">
        <v>110301</v>
      </c>
      <c r="F101" s="8">
        <f>SUM(F95:F100)</f>
        <v>68</v>
      </c>
      <c r="G101" s="8">
        <f t="shared" ref="G101:L101" si="8">SUM(G95:G100)</f>
        <v>45</v>
      </c>
      <c r="H101" s="8">
        <f t="shared" si="8"/>
        <v>43</v>
      </c>
      <c r="I101" s="8">
        <f t="shared" si="8"/>
        <v>48</v>
      </c>
      <c r="J101" s="8">
        <f t="shared" si="8"/>
        <v>51</v>
      </c>
      <c r="K101" s="8">
        <f t="shared" si="8"/>
        <v>71</v>
      </c>
      <c r="L101" s="8">
        <f t="shared" si="8"/>
        <v>62</v>
      </c>
    </row>
    <row r="102" spans="1:12" ht="45">
      <c r="A102" s="9"/>
      <c r="B102" s="11">
        <v>92401000000</v>
      </c>
      <c r="C102" s="11" t="s">
        <v>11</v>
      </c>
      <c r="D102" s="11" t="s">
        <v>66</v>
      </c>
      <c r="E102" s="11" t="s">
        <v>67</v>
      </c>
      <c r="F102" s="11">
        <v>35</v>
      </c>
      <c r="G102" s="11">
        <v>35</v>
      </c>
      <c r="H102" s="11">
        <v>35</v>
      </c>
      <c r="I102" s="11">
        <v>35</v>
      </c>
      <c r="J102" s="11">
        <v>35</v>
      </c>
      <c r="K102" s="11">
        <v>35</v>
      </c>
      <c r="L102" s="11">
        <v>35</v>
      </c>
    </row>
    <row r="103" spans="1:12" ht="45">
      <c r="A103" s="8">
        <v>15</v>
      </c>
      <c r="B103" s="11"/>
      <c r="C103" s="8" t="s">
        <v>12</v>
      </c>
      <c r="D103" s="8" t="s">
        <v>66</v>
      </c>
      <c r="E103" s="8" t="s">
        <v>67</v>
      </c>
      <c r="F103" s="8">
        <v>35</v>
      </c>
      <c r="G103" s="8">
        <v>35</v>
      </c>
      <c r="H103" s="8">
        <v>35</v>
      </c>
      <c r="I103" s="8">
        <v>35</v>
      </c>
      <c r="J103" s="8">
        <v>35</v>
      </c>
      <c r="K103" s="8">
        <v>35</v>
      </c>
      <c r="L103" s="8">
        <v>35</v>
      </c>
    </row>
    <row r="104" spans="1:12" ht="45">
      <c r="A104" s="10"/>
      <c r="B104" s="11">
        <v>92435000000</v>
      </c>
      <c r="C104" s="11" t="s">
        <v>35</v>
      </c>
      <c r="D104" s="11" t="s">
        <v>68</v>
      </c>
      <c r="E104" s="13" t="s">
        <v>69</v>
      </c>
      <c r="F104" s="11">
        <v>5</v>
      </c>
      <c r="G104" s="11">
        <v>10</v>
      </c>
      <c r="H104" s="11">
        <v>9</v>
      </c>
      <c r="I104" s="11">
        <v>0</v>
      </c>
      <c r="J104" s="11">
        <v>0</v>
      </c>
      <c r="K104" s="11">
        <v>13</v>
      </c>
      <c r="L104" s="11">
        <v>5</v>
      </c>
    </row>
    <row r="105" spans="1:12" ht="45">
      <c r="A105" s="10"/>
      <c r="B105" s="11">
        <v>92430000000</v>
      </c>
      <c r="C105" s="11" t="s">
        <v>39</v>
      </c>
      <c r="D105" s="11" t="s">
        <v>68</v>
      </c>
      <c r="E105" s="13" t="s">
        <v>69</v>
      </c>
      <c r="F105" s="11">
        <v>10</v>
      </c>
      <c r="G105" s="11">
        <v>0</v>
      </c>
      <c r="H105" s="11">
        <v>0</v>
      </c>
      <c r="I105" s="11">
        <v>0</v>
      </c>
      <c r="J105" s="11">
        <v>0</v>
      </c>
      <c r="K105" s="11">
        <v>10</v>
      </c>
      <c r="L105" s="11">
        <v>10</v>
      </c>
    </row>
    <row r="106" spans="1:12" ht="75">
      <c r="A106" s="8">
        <v>16</v>
      </c>
      <c r="B106" s="11"/>
      <c r="C106" s="8" t="s">
        <v>12</v>
      </c>
      <c r="D106" s="8" t="s">
        <v>68</v>
      </c>
      <c r="E106" s="8" t="s">
        <v>69</v>
      </c>
      <c r="F106" s="8">
        <f>SUM(F104:F105)</f>
        <v>15</v>
      </c>
      <c r="G106" s="8">
        <f t="shared" ref="G106:L106" si="9">SUM(G104:G105)</f>
        <v>10</v>
      </c>
      <c r="H106" s="8">
        <f t="shared" si="9"/>
        <v>9</v>
      </c>
      <c r="I106" s="8">
        <f t="shared" si="9"/>
        <v>0</v>
      </c>
      <c r="J106" s="8">
        <f t="shared" si="9"/>
        <v>0</v>
      </c>
      <c r="K106" s="8">
        <f t="shared" si="9"/>
        <v>23</v>
      </c>
      <c r="L106" s="8">
        <f t="shared" si="9"/>
        <v>15</v>
      </c>
    </row>
    <row r="107" spans="1:12" ht="45">
      <c r="A107" s="10"/>
      <c r="B107" s="11">
        <v>92401000000</v>
      </c>
      <c r="C107" s="11" t="s">
        <v>11</v>
      </c>
      <c r="D107" s="11" t="s">
        <v>70</v>
      </c>
      <c r="E107" s="13" t="s">
        <v>137</v>
      </c>
      <c r="F107" s="11">
        <v>20</v>
      </c>
      <c r="G107" s="11">
        <v>8</v>
      </c>
      <c r="H107" s="11">
        <v>8</v>
      </c>
      <c r="I107" s="11">
        <v>8</v>
      </c>
      <c r="J107" s="11">
        <v>8</v>
      </c>
      <c r="K107" s="11">
        <v>8</v>
      </c>
      <c r="L107" s="11">
        <v>8</v>
      </c>
    </row>
    <row r="108" spans="1:12" ht="45">
      <c r="A108" s="8">
        <v>17</v>
      </c>
      <c r="B108" s="11"/>
      <c r="C108" s="8" t="s">
        <v>12</v>
      </c>
      <c r="D108" s="8" t="s">
        <v>70</v>
      </c>
      <c r="E108" s="8">
        <v>180405</v>
      </c>
      <c r="F108" s="8">
        <f>SUM(F104:F107)</f>
        <v>50</v>
      </c>
      <c r="G108" s="8">
        <f t="shared" ref="G108:L108" si="10">SUM(G104:G107)</f>
        <v>28</v>
      </c>
      <c r="H108" s="8">
        <f t="shared" si="10"/>
        <v>26</v>
      </c>
      <c r="I108" s="8">
        <f t="shared" si="10"/>
        <v>8</v>
      </c>
      <c r="J108" s="8">
        <f t="shared" si="10"/>
        <v>8</v>
      </c>
      <c r="K108" s="8">
        <f t="shared" si="10"/>
        <v>54</v>
      </c>
      <c r="L108" s="8">
        <f t="shared" si="10"/>
        <v>38</v>
      </c>
    </row>
    <row r="109" spans="1:12" ht="60">
      <c r="A109" s="9"/>
      <c r="B109" s="11">
        <v>92401000000</v>
      </c>
      <c r="C109" s="11" t="s">
        <v>11</v>
      </c>
      <c r="D109" s="11" t="s">
        <v>138</v>
      </c>
      <c r="E109" s="11" t="s">
        <v>139</v>
      </c>
      <c r="F109" s="11">
        <v>1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</row>
    <row r="110" spans="1:12" ht="75">
      <c r="A110" s="8">
        <v>18</v>
      </c>
      <c r="B110" s="11"/>
      <c r="C110" s="8" t="s">
        <v>12</v>
      </c>
      <c r="D110" s="8" t="s">
        <v>138</v>
      </c>
      <c r="E110" s="8" t="s">
        <v>139</v>
      </c>
      <c r="F110" s="8">
        <v>1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</row>
    <row r="111" spans="1:12" ht="45">
      <c r="A111" s="9"/>
      <c r="B111" s="11">
        <v>92425000000</v>
      </c>
      <c r="C111" s="11" t="s">
        <v>106</v>
      </c>
      <c r="D111" s="11" t="s">
        <v>140</v>
      </c>
      <c r="E111" s="11" t="s">
        <v>141</v>
      </c>
      <c r="F111" s="11">
        <v>1</v>
      </c>
      <c r="G111" s="11">
        <v>1</v>
      </c>
      <c r="H111" s="11">
        <v>2</v>
      </c>
      <c r="I111" s="11">
        <v>1</v>
      </c>
      <c r="J111" s="11">
        <v>3</v>
      </c>
      <c r="K111" s="11">
        <v>1</v>
      </c>
      <c r="L111" s="11">
        <v>0</v>
      </c>
    </row>
    <row r="112" spans="1:12" ht="45">
      <c r="A112" s="9"/>
      <c r="B112" s="11">
        <v>92403000000</v>
      </c>
      <c r="C112" s="11" t="s">
        <v>142</v>
      </c>
      <c r="D112" s="11" t="s">
        <v>140</v>
      </c>
      <c r="E112" s="11" t="s">
        <v>141</v>
      </c>
      <c r="F112" s="11">
        <v>1</v>
      </c>
      <c r="G112" s="11">
        <v>2</v>
      </c>
      <c r="H112" s="11">
        <v>0</v>
      </c>
      <c r="I112" s="11">
        <v>0</v>
      </c>
      <c r="J112" s="11">
        <v>1</v>
      </c>
      <c r="K112" s="11">
        <v>1</v>
      </c>
      <c r="L112" s="11">
        <v>0</v>
      </c>
    </row>
    <row r="113" spans="1:12" ht="45">
      <c r="A113" s="9"/>
      <c r="B113" s="11">
        <v>92415000000</v>
      </c>
      <c r="C113" s="11" t="s">
        <v>143</v>
      </c>
      <c r="D113" s="11" t="s">
        <v>140</v>
      </c>
      <c r="E113" s="11" t="s">
        <v>141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</row>
    <row r="114" spans="1:12" ht="45">
      <c r="A114" s="9"/>
      <c r="B114" s="11">
        <v>92437000000</v>
      </c>
      <c r="C114" s="11" t="s">
        <v>144</v>
      </c>
      <c r="D114" s="11" t="s">
        <v>140</v>
      </c>
      <c r="E114" s="11" t="s">
        <v>141</v>
      </c>
      <c r="F114" s="11">
        <v>2</v>
      </c>
      <c r="G114" s="11">
        <v>1</v>
      </c>
      <c r="H114" s="11">
        <v>0</v>
      </c>
      <c r="I114" s="11">
        <v>0</v>
      </c>
      <c r="J114" s="11">
        <v>0</v>
      </c>
      <c r="K114" s="11">
        <v>0</v>
      </c>
      <c r="L114" s="11">
        <v>1</v>
      </c>
    </row>
    <row r="115" spans="1:12" ht="45">
      <c r="A115" s="9"/>
      <c r="B115" s="11">
        <v>92405000000</v>
      </c>
      <c r="C115" s="11" t="s">
        <v>27</v>
      </c>
      <c r="D115" s="11" t="s">
        <v>140</v>
      </c>
      <c r="E115" s="11" t="s">
        <v>141</v>
      </c>
      <c r="F115" s="11">
        <v>8</v>
      </c>
      <c r="G115" s="11">
        <v>4</v>
      </c>
      <c r="H115" s="11">
        <v>5</v>
      </c>
      <c r="I115" s="11">
        <v>5</v>
      </c>
      <c r="J115" s="11">
        <v>5</v>
      </c>
      <c r="K115" s="11">
        <v>2</v>
      </c>
      <c r="L115" s="11">
        <v>2</v>
      </c>
    </row>
    <row r="116" spans="1:12" ht="45">
      <c r="A116" s="9"/>
      <c r="B116" s="11">
        <v>92435000000</v>
      </c>
      <c r="C116" s="11" t="s">
        <v>35</v>
      </c>
      <c r="D116" s="11" t="s">
        <v>140</v>
      </c>
      <c r="E116" s="11" t="s">
        <v>141</v>
      </c>
      <c r="F116" s="11">
        <v>0</v>
      </c>
      <c r="G116" s="11">
        <v>1</v>
      </c>
      <c r="H116" s="11">
        <v>0</v>
      </c>
      <c r="I116" s="11">
        <v>1</v>
      </c>
      <c r="J116" s="11">
        <v>0</v>
      </c>
      <c r="K116" s="11">
        <v>0</v>
      </c>
      <c r="L116" s="11">
        <v>0</v>
      </c>
    </row>
    <row r="117" spans="1:12" ht="45">
      <c r="A117" s="8">
        <v>19</v>
      </c>
      <c r="B117" s="19"/>
      <c r="C117" s="8" t="s">
        <v>12</v>
      </c>
      <c r="D117" s="8" t="s">
        <v>140</v>
      </c>
      <c r="E117" s="8" t="s">
        <v>141</v>
      </c>
      <c r="F117" s="8">
        <f>SUM(F111:F116)</f>
        <v>12</v>
      </c>
      <c r="G117" s="8">
        <f t="shared" ref="G117:L117" si="11">SUM(G111:G116)</f>
        <v>9</v>
      </c>
      <c r="H117" s="8">
        <f t="shared" si="11"/>
        <v>7</v>
      </c>
      <c r="I117" s="8">
        <f t="shared" si="11"/>
        <v>7</v>
      </c>
      <c r="J117" s="8">
        <f t="shared" si="11"/>
        <v>9</v>
      </c>
      <c r="K117" s="8">
        <f t="shared" si="11"/>
        <v>4</v>
      </c>
      <c r="L117" s="8">
        <f t="shared" si="11"/>
        <v>3</v>
      </c>
    </row>
    <row r="118" spans="1:12" ht="15">
      <c r="A118" s="10"/>
      <c r="B118" s="11">
        <v>92435000000</v>
      </c>
      <c r="C118" s="11" t="s">
        <v>35</v>
      </c>
      <c r="D118" s="11" t="s">
        <v>71</v>
      </c>
      <c r="E118" s="13" t="s">
        <v>72</v>
      </c>
      <c r="F118" s="11">
        <v>12</v>
      </c>
      <c r="G118" s="11">
        <f>70-17</f>
        <v>53</v>
      </c>
      <c r="H118" s="11">
        <f>50-15</f>
        <v>35</v>
      </c>
      <c r="I118" s="11">
        <v>0</v>
      </c>
      <c r="J118" s="11">
        <v>0</v>
      </c>
      <c r="K118" s="11">
        <v>18</v>
      </c>
      <c r="L118" s="11">
        <v>16</v>
      </c>
    </row>
    <row r="119" spans="1:12" ht="15">
      <c r="A119" s="8">
        <v>20</v>
      </c>
      <c r="B119" s="11"/>
      <c r="C119" s="8" t="s">
        <v>12</v>
      </c>
      <c r="D119" s="8" t="s">
        <v>71</v>
      </c>
      <c r="E119" s="8">
        <v>240404</v>
      </c>
      <c r="F119" s="8">
        <v>12</v>
      </c>
      <c r="G119" s="8">
        <v>53</v>
      </c>
      <c r="H119" s="8">
        <v>35</v>
      </c>
      <c r="I119" s="8">
        <v>0</v>
      </c>
      <c r="J119" s="8">
        <v>0</v>
      </c>
      <c r="K119" s="8">
        <v>18</v>
      </c>
      <c r="L119" s="8">
        <v>16</v>
      </c>
    </row>
    <row r="120" spans="1:12" ht="30">
      <c r="A120" s="10"/>
      <c r="B120" s="11">
        <v>92401000000</v>
      </c>
      <c r="C120" s="11" t="s">
        <v>11</v>
      </c>
      <c r="D120" s="11" t="s">
        <v>73</v>
      </c>
      <c r="E120" s="13" t="s">
        <v>74</v>
      </c>
      <c r="F120" s="11">
        <v>166</v>
      </c>
      <c r="G120" s="11">
        <f>167-42</f>
        <v>125</v>
      </c>
      <c r="H120" s="11">
        <f>164-42</f>
        <v>122</v>
      </c>
      <c r="I120" s="11">
        <f>220-43</f>
        <v>177</v>
      </c>
      <c r="J120" s="11">
        <v>231</v>
      </c>
      <c r="K120" s="11">
        <v>231</v>
      </c>
      <c r="L120" s="11">
        <v>231</v>
      </c>
    </row>
    <row r="121" spans="1:12" ht="30">
      <c r="A121" s="8">
        <v>21</v>
      </c>
      <c r="B121" s="11"/>
      <c r="C121" s="8" t="s">
        <v>12</v>
      </c>
      <c r="D121" s="8" t="s">
        <v>73</v>
      </c>
      <c r="E121" s="8">
        <v>160203</v>
      </c>
      <c r="F121" s="8">
        <v>166</v>
      </c>
      <c r="G121" s="8">
        <v>167</v>
      </c>
      <c r="H121" s="8">
        <v>164</v>
      </c>
      <c r="I121" s="8">
        <v>220</v>
      </c>
      <c r="J121" s="8">
        <f>231-44</f>
        <v>187</v>
      </c>
      <c r="K121" s="8">
        <v>231</v>
      </c>
      <c r="L121" s="8">
        <v>231</v>
      </c>
    </row>
    <row r="122" spans="1:12" ht="30">
      <c r="A122" s="9"/>
      <c r="B122" s="11">
        <v>92401000000</v>
      </c>
      <c r="C122" s="11" t="s">
        <v>11</v>
      </c>
      <c r="D122" s="11" t="s">
        <v>75</v>
      </c>
      <c r="E122" s="11" t="s">
        <v>76</v>
      </c>
      <c r="F122" s="11">
        <v>25</v>
      </c>
      <c r="G122" s="11">
        <v>25</v>
      </c>
      <c r="H122" s="11">
        <v>25</v>
      </c>
      <c r="I122" s="11">
        <v>25</v>
      </c>
      <c r="J122" s="11">
        <v>25</v>
      </c>
      <c r="K122" s="11">
        <v>25</v>
      </c>
      <c r="L122" s="11">
        <v>25</v>
      </c>
    </row>
    <row r="123" spans="1:12" ht="30">
      <c r="A123" s="8">
        <v>22</v>
      </c>
      <c r="B123" s="11"/>
      <c r="C123" s="8" t="s">
        <v>12</v>
      </c>
      <c r="D123" s="8" t="s">
        <v>75</v>
      </c>
      <c r="E123" s="8" t="s">
        <v>76</v>
      </c>
      <c r="F123" s="8">
        <v>25</v>
      </c>
      <c r="G123" s="8">
        <v>25</v>
      </c>
      <c r="H123" s="8">
        <v>25</v>
      </c>
      <c r="I123" s="8">
        <v>25</v>
      </c>
      <c r="J123" s="8">
        <v>25</v>
      </c>
      <c r="K123" s="8">
        <v>25</v>
      </c>
      <c r="L123" s="8">
        <v>25</v>
      </c>
    </row>
    <row r="124" spans="1:12" ht="15">
      <c r="A124" s="9"/>
      <c r="B124" s="11">
        <v>92401000000</v>
      </c>
      <c r="C124" s="11" t="s">
        <v>11</v>
      </c>
      <c r="D124" s="11" t="s">
        <v>77</v>
      </c>
      <c r="E124" s="11" t="s">
        <v>78</v>
      </c>
      <c r="F124" s="11">
        <v>40</v>
      </c>
      <c r="G124" s="11">
        <v>40</v>
      </c>
      <c r="H124" s="11">
        <v>40</v>
      </c>
      <c r="I124" s="11">
        <v>40</v>
      </c>
      <c r="J124" s="11">
        <v>40</v>
      </c>
      <c r="K124" s="11">
        <v>40</v>
      </c>
      <c r="L124" s="11">
        <v>40</v>
      </c>
    </row>
    <row r="125" spans="1:12" ht="15">
      <c r="A125" s="8">
        <v>23</v>
      </c>
      <c r="B125" s="11"/>
      <c r="C125" s="8" t="s">
        <v>12</v>
      </c>
      <c r="D125" s="8" t="s">
        <v>77</v>
      </c>
      <c r="E125" s="8" t="s">
        <v>78</v>
      </c>
      <c r="F125" s="8">
        <v>40</v>
      </c>
      <c r="G125" s="8">
        <v>40</v>
      </c>
      <c r="H125" s="8">
        <v>40</v>
      </c>
      <c r="I125" s="8">
        <v>40</v>
      </c>
      <c r="J125" s="8">
        <v>40</v>
      </c>
      <c r="K125" s="8">
        <v>40</v>
      </c>
      <c r="L125" s="8">
        <v>40</v>
      </c>
    </row>
    <row r="126" spans="1:12" ht="30">
      <c r="A126" s="10"/>
      <c r="B126" s="11">
        <v>92401000000</v>
      </c>
      <c r="C126" s="11" t="s">
        <v>11</v>
      </c>
      <c r="D126" s="11" t="s">
        <v>79</v>
      </c>
      <c r="E126" s="13" t="s">
        <v>80</v>
      </c>
      <c r="F126" s="11">
        <v>35</v>
      </c>
      <c r="G126" s="11">
        <v>35</v>
      </c>
      <c r="H126" s="11">
        <v>35</v>
      </c>
      <c r="I126" s="11">
        <v>35</v>
      </c>
      <c r="J126" s="11">
        <v>35</v>
      </c>
      <c r="K126" s="11">
        <v>35</v>
      </c>
      <c r="L126" s="11">
        <v>35</v>
      </c>
    </row>
    <row r="127" spans="1:12" ht="45">
      <c r="A127" s="8">
        <v>24</v>
      </c>
      <c r="B127" s="11"/>
      <c r="C127" s="8" t="s">
        <v>12</v>
      </c>
      <c r="D127" s="8" t="s">
        <v>79</v>
      </c>
      <c r="E127" s="8">
        <v>210405</v>
      </c>
      <c r="F127" s="8">
        <v>35</v>
      </c>
      <c r="G127" s="8">
        <v>35</v>
      </c>
      <c r="H127" s="8">
        <v>35</v>
      </c>
      <c r="I127" s="8">
        <v>35</v>
      </c>
      <c r="J127" s="8">
        <v>35</v>
      </c>
      <c r="K127" s="8">
        <v>35</v>
      </c>
      <c r="L127" s="8">
        <v>35</v>
      </c>
    </row>
    <row r="128" spans="1:12" ht="45">
      <c r="A128" s="10"/>
      <c r="B128" s="11">
        <v>92202000000</v>
      </c>
      <c r="C128" s="11" t="s">
        <v>22</v>
      </c>
      <c r="D128" s="11" t="s">
        <v>81</v>
      </c>
      <c r="E128" s="13" t="s">
        <v>82</v>
      </c>
      <c r="F128" s="11">
        <v>3</v>
      </c>
      <c r="G128" s="11">
        <v>3</v>
      </c>
      <c r="H128" s="11">
        <v>2</v>
      </c>
      <c r="I128" s="11">
        <v>2</v>
      </c>
      <c r="J128" s="11">
        <v>4</v>
      </c>
      <c r="K128" s="11">
        <v>4</v>
      </c>
      <c r="L128" s="11">
        <v>2</v>
      </c>
    </row>
    <row r="129" spans="1:12" ht="45">
      <c r="A129" s="10"/>
      <c r="B129" s="11">
        <v>92208000000</v>
      </c>
      <c r="C129" s="11" t="s">
        <v>9</v>
      </c>
      <c r="D129" s="11" t="s">
        <v>81</v>
      </c>
      <c r="E129" s="13" t="s">
        <v>82</v>
      </c>
      <c r="F129" s="11">
        <v>18</v>
      </c>
      <c r="G129" s="11">
        <v>0</v>
      </c>
      <c r="H129" s="11">
        <v>0</v>
      </c>
      <c r="I129" s="11">
        <v>0</v>
      </c>
      <c r="J129" s="11">
        <v>0</v>
      </c>
      <c r="K129" s="11">
        <v>22</v>
      </c>
      <c r="L129" s="11">
        <v>18</v>
      </c>
    </row>
    <row r="130" spans="1:12" ht="45">
      <c r="A130" s="10"/>
      <c r="B130" s="11">
        <v>92214000000</v>
      </c>
      <c r="C130" s="11" t="s">
        <v>83</v>
      </c>
      <c r="D130" s="11" t="s">
        <v>81</v>
      </c>
      <c r="E130" s="13" t="s">
        <v>82</v>
      </c>
      <c r="F130" s="11">
        <v>4</v>
      </c>
      <c r="G130" s="11">
        <v>1</v>
      </c>
      <c r="H130" s="11">
        <v>2</v>
      </c>
      <c r="I130" s="11">
        <v>2</v>
      </c>
      <c r="J130" s="11">
        <v>0</v>
      </c>
      <c r="K130" s="11">
        <v>1</v>
      </c>
      <c r="L130" s="11">
        <v>0</v>
      </c>
    </row>
    <row r="131" spans="1:12" ht="45">
      <c r="A131" s="10"/>
      <c r="B131" s="11">
        <v>92226000000</v>
      </c>
      <c r="C131" s="11" t="s">
        <v>84</v>
      </c>
      <c r="D131" s="11" t="s">
        <v>81</v>
      </c>
      <c r="E131" s="13" t="s">
        <v>82</v>
      </c>
      <c r="F131" s="11">
        <v>2</v>
      </c>
      <c r="G131" s="11">
        <v>1</v>
      </c>
      <c r="H131" s="11">
        <v>0</v>
      </c>
      <c r="I131" s="11">
        <v>1</v>
      </c>
      <c r="J131" s="11">
        <v>5</v>
      </c>
      <c r="K131" s="11">
        <v>0</v>
      </c>
      <c r="L131" s="11">
        <v>0</v>
      </c>
    </row>
    <row r="132" spans="1:12" ht="45">
      <c r="A132" s="10"/>
      <c r="B132" s="11">
        <v>92236000000</v>
      </c>
      <c r="C132" s="11" t="s">
        <v>32</v>
      </c>
      <c r="D132" s="11" t="s">
        <v>81</v>
      </c>
      <c r="E132" s="13" t="s">
        <v>82</v>
      </c>
      <c r="F132" s="11">
        <v>45</v>
      </c>
      <c r="G132" s="11">
        <v>0</v>
      </c>
      <c r="H132" s="11">
        <v>0</v>
      </c>
      <c r="I132" s="11">
        <v>0</v>
      </c>
      <c r="J132" s="11">
        <v>0</v>
      </c>
      <c r="K132" s="11">
        <v>45</v>
      </c>
      <c r="L132" s="11">
        <v>45</v>
      </c>
    </row>
    <row r="133" spans="1:12" ht="45">
      <c r="A133" s="10"/>
      <c r="B133" s="11">
        <v>92246000000</v>
      </c>
      <c r="C133" s="11" t="s">
        <v>85</v>
      </c>
      <c r="D133" s="11" t="s">
        <v>81</v>
      </c>
      <c r="E133" s="13" t="s">
        <v>82</v>
      </c>
      <c r="F133" s="11">
        <v>1</v>
      </c>
      <c r="G133" s="11">
        <v>2</v>
      </c>
      <c r="H133" s="11">
        <v>2</v>
      </c>
      <c r="I133" s="11">
        <v>3</v>
      </c>
      <c r="J133" s="11">
        <v>3</v>
      </c>
      <c r="K133" s="11">
        <v>3</v>
      </c>
      <c r="L133" s="11">
        <v>3</v>
      </c>
    </row>
    <row r="134" spans="1:12" ht="45">
      <c r="A134" s="10"/>
      <c r="B134" s="11">
        <v>92253000000</v>
      </c>
      <c r="C134" s="11" t="s">
        <v>59</v>
      </c>
      <c r="D134" s="11" t="s">
        <v>81</v>
      </c>
      <c r="E134" s="13" t="s">
        <v>82</v>
      </c>
      <c r="F134" s="11">
        <v>5</v>
      </c>
      <c r="G134" s="11">
        <v>4</v>
      </c>
      <c r="H134" s="11">
        <v>4</v>
      </c>
      <c r="I134" s="11">
        <v>4</v>
      </c>
      <c r="J134" s="11">
        <v>5</v>
      </c>
      <c r="K134" s="11">
        <v>6</v>
      </c>
      <c r="L134" s="11">
        <v>5</v>
      </c>
    </row>
    <row r="135" spans="1:12" ht="45">
      <c r="A135" s="8">
        <v>25</v>
      </c>
      <c r="B135" s="11"/>
      <c r="C135" s="8" t="s">
        <v>12</v>
      </c>
      <c r="D135" s="8" t="s">
        <v>81</v>
      </c>
      <c r="E135" s="8" t="s">
        <v>82</v>
      </c>
      <c r="F135" s="8">
        <f>SUM(F128:F134)</f>
        <v>78</v>
      </c>
      <c r="G135" s="8">
        <f t="shared" ref="G135:L135" si="12">SUM(G128:G134)</f>
        <v>11</v>
      </c>
      <c r="H135" s="8">
        <f t="shared" si="12"/>
        <v>10</v>
      </c>
      <c r="I135" s="8">
        <f t="shared" si="12"/>
        <v>12</v>
      </c>
      <c r="J135" s="8">
        <f t="shared" si="12"/>
        <v>17</v>
      </c>
      <c r="K135" s="8">
        <f t="shared" si="12"/>
        <v>81</v>
      </c>
      <c r="L135" s="8">
        <f t="shared" si="12"/>
        <v>73</v>
      </c>
    </row>
    <row r="136" spans="1:12" ht="15">
      <c r="A136" s="9"/>
      <c r="B136" s="11">
        <v>92401000000</v>
      </c>
      <c r="C136" s="11" t="s">
        <v>11</v>
      </c>
      <c r="D136" s="11" t="s">
        <v>145</v>
      </c>
      <c r="E136" s="11" t="s">
        <v>146</v>
      </c>
      <c r="F136" s="11">
        <v>1</v>
      </c>
      <c r="G136" s="11">
        <v>1</v>
      </c>
      <c r="H136" s="11">
        <v>1</v>
      </c>
      <c r="I136" s="11">
        <v>1</v>
      </c>
      <c r="J136" s="11">
        <v>1</v>
      </c>
      <c r="K136" s="11">
        <v>1</v>
      </c>
      <c r="L136" s="11">
        <v>1</v>
      </c>
    </row>
    <row r="137" spans="1:12" ht="15">
      <c r="A137" s="8">
        <v>26</v>
      </c>
      <c r="B137" s="20"/>
      <c r="C137" s="8" t="s">
        <v>12</v>
      </c>
      <c r="D137" s="8" t="s">
        <v>145</v>
      </c>
      <c r="E137" s="8" t="s">
        <v>146</v>
      </c>
      <c r="F137" s="8">
        <v>1</v>
      </c>
      <c r="G137" s="8">
        <v>1</v>
      </c>
      <c r="H137" s="8">
        <v>1</v>
      </c>
      <c r="I137" s="8">
        <v>1</v>
      </c>
      <c r="J137" s="8">
        <v>1</v>
      </c>
      <c r="K137" s="8">
        <v>1</v>
      </c>
      <c r="L137" s="8">
        <v>1</v>
      </c>
    </row>
    <row r="138" spans="1:12" ht="30">
      <c r="A138" s="10"/>
      <c r="B138" s="11">
        <v>92201000000</v>
      </c>
      <c r="C138" s="11" t="s">
        <v>43</v>
      </c>
      <c r="D138" s="11" t="s">
        <v>86</v>
      </c>
      <c r="E138" s="13" t="s">
        <v>87</v>
      </c>
      <c r="F138" s="11">
        <v>33</v>
      </c>
      <c r="G138" s="11">
        <v>29</v>
      </c>
      <c r="H138" s="11">
        <v>28</v>
      </c>
      <c r="I138" s="11">
        <v>26</v>
      </c>
      <c r="J138" s="11">
        <v>26</v>
      </c>
      <c r="K138" s="11">
        <v>24</v>
      </c>
      <c r="L138" s="11">
        <v>24</v>
      </c>
    </row>
    <row r="139" spans="1:12" ht="30">
      <c r="A139" s="10"/>
      <c r="B139" s="11">
        <v>92204000000</v>
      </c>
      <c r="C139" s="11" t="s">
        <v>41</v>
      </c>
      <c r="D139" s="11" t="s">
        <v>86</v>
      </c>
      <c r="E139" s="13" t="s">
        <v>87</v>
      </c>
      <c r="F139" s="11">
        <v>23</v>
      </c>
      <c r="G139" s="11">
        <v>20</v>
      </c>
      <c r="H139" s="11">
        <v>18</v>
      </c>
      <c r="I139" s="11">
        <v>15</v>
      </c>
      <c r="J139" s="11">
        <v>13</v>
      </c>
      <c r="K139" s="11">
        <v>10</v>
      </c>
      <c r="L139" s="11">
        <v>6</v>
      </c>
    </row>
    <row r="140" spans="1:12" ht="30">
      <c r="A140" s="10"/>
      <c r="B140" s="11">
        <v>92206000000</v>
      </c>
      <c r="C140" s="11" t="s">
        <v>25</v>
      </c>
      <c r="D140" s="11" t="s">
        <v>86</v>
      </c>
      <c r="E140" s="13" t="s">
        <v>87</v>
      </c>
      <c r="F140" s="11">
        <v>27</v>
      </c>
      <c r="G140" s="11">
        <v>23</v>
      </c>
      <c r="H140" s="11">
        <v>19</v>
      </c>
      <c r="I140" s="11">
        <v>15</v>
      </c>
      <c r="J140" s="11">
        <v>13</v>
      </c>
      <c r="K140" s="11">
        <v>9</v>
      </c>
      <c r="L140" s="11">
        <v>3</v>
      </c>
    </row>
    <row r="141" spans="1:12" ht="15">
      <c r="A141" s="10"/>
      <c r="B141" s="11">
        <v>92405000000</v>
      </c>
      <c r="C141" s="11" t="s">
        <v>27</v>
      </c>
      <c r="D141" s="11" t="s">
        <v>86</v>
      </c>
      <c r="E141" s="13" t="s">
        <v>87</v>
      </c>
      <c r="F141" s="11">
        <v>337</v>
      </c>
      <c r="G141" s="11">
        <v>319</v>
      </c>
      <c r="H141" s="11">
        <v>301</v>
      </c>
      <c r="I141" s="11">
        <v>284</v>
      </c>
      <c r="J141" s="11">
        <v>270</v>
      </c>
      <c r="K141" s="11">
        <v>254</v>
      </c>
      <c r="L141" s="11">
        <v>246</v>
      </c>
    </row>
    <row r="142" spans="1:12" ht="30">
      <c r="A142" s="10"/>
      <c r="B142" s="11">
        <v>92210000000</v>
      </c>
      <c r="C142" s="11" t="s">
        <v>21</v>
      </c>
      <c r="D142" s="11" t="s">
        <v>86</v>
      </c>
      <c r="E142" s="13" t="s">
        <v>87</v>
      </c>
      <c r="F142" s="11">
        <v>18</v>
      </c>
      <c r="G142" s="11">
        <v>16</v>
      </c>
      <c r="H142" s="11">
        <v>13</v>
      </c>
      <c r="I142" s="11">
        <v>12</v>
      </c>
      <c r="J142" s="11">
        <v>8</v>
      </c>
      <c r="K142" s="11">
        <v>7</v>
      </c>
      <c r="L142" s="11">
        <v>5</v>
      </c>
    </row>
    <row r="143" spans="1:12" ht="15">
      <c r="A143" s="10"/>
      <c r="B143" s="11">
        <v>92212000000</v>
      </c>
      <c r="C143" s="11" t="s">
        <v>65</v>
      </c>
      <c r="D143" s="11" t="s">
        <v>86</v>
      </c>
      <c r="E143" s="13" t="s">
        <v>87</v>
      </c>
      <c r="F143" s="11">
        <v>26</v>
      </c>
      <c r="G143" s="11">
        <v>23</v>
      </c>
      <c r="H143" s="11">
        <v>18</v>
      </c>
      <c r="I143" s="11">
        <v>16</v>
      </c>
      <c r="J143" s="11">
        <v>13</v>
      </c>
      <c r="K143" s="11">
        <v>9</v>
      </c>
      <c r="L143" s="11">
        <v>7</v>
      </c>
    </row>
    <row r="144" spans="1:12" ht="30">
      <c r="A144" s="10"/>
      <c r="B144" s="11">
        <v>92202000000</v>
      </c>
      <c r="C144" s="11" t="s">
        <v>22</v>
      </c>
      <c r="D144" s="11" t="s">
        <v>86</v>
      </c>
      <c r="E144" s="13" t="s">
        <v>87</v>
      </c>
      <c r="F144" s="11">
        <v>5</v>
      </c>
      <c r="G144" s="11">
        <v>4</v>
      </c>
      <c r="H144" s="11">
        <v>4</v>
      </c>
      <c r="I144" s="11">
        <v>2</v>
      </c>
      <c r="J144" s="11">
        <v>2</v>
      </c>
      <c r="K144" s="11">
        <v>1</v>
      </c>
      <c r="L144" s="11">
        <v>1</v>
      </c>
    </row>
    <row r="145" spans="1:12" ht="30">
      <c r="A145" s="10"/>
      <c r="B145" s="11">
        <v>92205000000</v>
      </c>
      <c r="C145" s="11" t="s">
        <v>88</v>
      </c>
      <c r="D145" s="11" t="s">
        <v>86</v>
      </c>
      <c r="E145" s="13" t="s">
        <v>87</v>
      </c>
      <c r="F145" s="11">
        <v>8</v>
      </c>
      <c r="G145" s="11">
        <v>6</v>
      </c>
      <c r="H145" s="11">
        <v>5</v>
      </c>
      <c r="I145" s="11">
        <v>4</v>
      </c>
      <c r="J145" s="11">
        <v>3</v>
      </c>
      <c r="K145" s="11">
        <v>2</v>
      </c>
      <c r="L145" s="11">
        <v>1</v>
      </c>
    </row>
    <row r="146" spans="1:12" ht="30">
      <c r="A146" s="10"/>
      <c r="B146" s="11">
        <v>92213000000</v>
      </c>
      <c r="C146" s="11" t="s">
        <v>56</v>
      </c>
      <c r="D146" s="11" t="s">
        <v>86</v>
      </c>
      <c r="E146" s="13" t="s">
        <v>87</v>
      </c>
      <c r="F146" s="11">
        <v>3</v>
      </c>
      <c r="G146" s="11">
        <v>3</v>
      </c>
      <c r="H146" s="11">
        <v>2</v>
      </c>
      <c r="I146" s="11">
        <v>2</v>
      </c>
      <c r="J146" s="11">
        <v>2</v>
      </c>
      <c r="K146" s="11">
        <v>1</v>
      </c>
      <c r="L146" s="11">
        <v>0</v>
      </c>
    </row>
    <row r="147" spans="1:12" ht="30">
      <c r="A147" s="10"/>
      <c r="B147" s="11">
        <v>92214000000</v>
      </c>
      <c r="C147" s="11" t="s">
        <v>83</v>
      </c>
      <c r="D147" s="11" t="s">
        <v>86</v>
      </c>
      <c r="E147" s="13" t="s">
        <v>87</v>
      </c>
      <c r="F147" s="11">
        <v>13</v>
      </c>
      <c r="G147" s="11">
        <v>11</v>
      </c>
      <c r="H147" s="11">
        <v>10</v>
      </c>
      <c r="I147" s="11">
        <v>8</v>
      </c>
      <c r="J147" s="11">
        <v>6</v>
      </c>
      <c r="K147" s="11">
        <v>4</v>
      </c>
      <c r="L147" s="11">
        <v>1</v>
      </c>
    </row>
    <row r="148" spans="1:12" ht="30">
      <c r="A148" s="10"/>
      <c r="B148" s="11">
        <v>92217000000</v>
      </c>
      <c r="C148" s="11" t="s">
        <v>28</v>
      </c>
      <c r="D148" s="11" t="s">
        <v>86</v>
      </c>
      <c r="E148" s="13" t="s">
        <v>87</v>
      </c>
      <c r="F148" s="11">
        <v>149</v>
      </c>
      <c r="G148" s="11">
        <v>131</v>
      </c>
      <c r="H148" s="11">
        <v>129</v>
      </c>
      <c r="I148" s="11">
        <v>120</v>
      </c>
      <c r="J148" s="11">
        <v>118</v>
      </c>
      <c r="K148" s="11">
        <v>110</v>
      </c>
      <c r="L148" s="11">
        <v>100</v>
      </c>
    </row>
    <row r="149" spans="1:12" ht="30">
      <c r="A149" s="10"/>
      <c r="B149" s="11">
        <v>92217000000</v>
      </c>
      <c r="C149" s="11" t="s">
        <v>28</v>
      </c>
      <c r="D149" s="11" t="s">
        <v>86</v>
      </c>
      <c r="E149" s="13" t="s">
        <v>87</v>
      </c>
      <c r="F149" s="11">
        <v>78</v>
      </c>
      <c r="G149" s="11">
        <v>72</v>
      </c>
      <c r="H149" s="11">
        <v>65</v>
      </c>
      <c r="I149" s="11">
        <v>60</v>
      </c>
      <c r="J149" s="11">
        <v>51</v>
      </c>
      <c r="K149" s="11">
        <v>47</v>
      </c>
      <c r="L149" s="11">
        <v>40</v>
      </c>
    </row>
    <row r="150" spans="1:12" ht="15">
      <c r="A150" s="10"/>
      <c r="B150" s="11">
        <v>92218000000</v>
      </c>
      <c r="C150" s="11" t="s">
        <v>89</v>
      </c>
      <c r="D150" s="11" t="s">
        <v>86</v>
      </c>
      <c r="E150" s="13" t="s">
        <v>87</v>
      </c>
      <c r="F150" s="11">
        <v>23</v>
      </c>
      <c r="G150" s="11">
        <v>21</v>
      </c>
      <c r="H150" s="11">
        <v>20</v>
      </c>
      <c r="I150" s="11">
        <v>17</v>
      </c>
      <c r="J150" s="11">
        <v>13</v>
      </c>
      <c r="K150" s="11">
        <v>12</v>
      </c>
      <c r="L150" s="11">
        <v>4</v>
      </c>
    </row>
    <row r="151" spans="1:12" ht="30">
      <c r="A151" s="10"/>
      <c r="B151" s="11">
        <v>92220000000</v>
      </c>
      <c r="C151" s="11" t="s">
        <v>29</v>
      </c>
      <c r="D151" s="11" t="s">
        <v>86</v>
      </c>
      <c r="E151" s="13" t="s">
        <v>87</v>
      </c>
      <c r="F151" s="11">
        <v>35</v>
      </c>
      <c r="G151" s="11">
        <v>29</v>
      </c>
      <c r="H151" s="11">
        <v>24</v>
      </c>
      <c r="I151" s="11">
        <v>20</v>
      </c>
      <c r="J151" s="11">
        <v>16</v>
      </c>
      <c r="K151" s="11">
        <v>13</v>
      </c>
      <c r="L151" s="11">
        <v>4</v>
      </c>
    </row>
    <row r="152" spans="1:12" ht="30">
      <c r="A152" s="10"/>
      <c r="B152" s="11">
        <v>92222000000</v>
      </c>
      <c r="C152" s="11" t="s">
        <v>57</v>
      </c>
      <c r="D152" s="11" t="s">
        <v>86</v>
      </c>
      <c r="E152" s="13" t="s">
        <v>87</v>
      </c>
      <c r="F152" s="11">
        <v>18</v>
      </c>
      <c r="G152" s="11">
        <v>15</v>
      </c>
      <c r="H152" s="11">
        <v>14</v>
      </c>
      <c r="I152" s="11">
        <v>11</v>
      </c>
      <c r="J152" s="11">
        <v>9</v>
      </c>
      <c r="K152" s="11">
        <v>7</v>
      </c>
      <c r="L152" s="11">
        <v>3</v>
      </c>
    </row>
    <row r="153" spans="1:12" ht="30">
      <c r="A153" s="10"/>
      <c r="B153" s="11">
        <v>92226000000</v>
      </c>
      <c r="C153" s="11" t="s">
        <v>84</v>
      </c>
      <c r="D153" s="11" t="s">
        <v>86</v>
      </c>
      <c r="E153" s="13" t="s">
        <v>87</v>
      </c>
      <c r="F153" s="11">
        <v>130</v>
      </c>
      <c r="G153" s="11">
        <v>119</v>
      </c>
      <c r="H153" s="11">
        <v>105</v>
      </c>
      <c r="I153" s="11">
        <v>95</v>
      </c>
      <c r="J153" s="11">
        <v>87</v>
      </c>
      <c r="K153" s="11">
        <v>77</v>
      </c>
      <c r="L153" s="11">
        <v>69</v>
      </c>
    </row>
    <row r="154" spans="1:12" ht="15">
      <c r="A154" s="10"/>
      <c r="B154" s="11">
        <v>92227000000</v>
      </c>
      <c r="C154" s="11" t="s">
        <v>58</v>
      </c>
      <c r="D154" s="11" t="s">
        <v>86</v>
      </c>
      <c r="E154" s="13" t="s">
        <v>87</v>
      </c>
      <c r="F154" s="11">
        <v>88</v>
      </c>
      <c r="G154" s="11">
        <v>77</v>
      </c>
      <c r="H154" s="11">
        <v>69</v>
      </c>
      <c r="I154" s="11">
        <v>63</v>
      </c>
      <c r="J154" s="11">
        <v>51</v>
      </c>
      <c r="K154" s="11">
        <v>43</v>
      </c>
      <c r="L154" s="11">
        <v>28</v>
      </c>
    </row>
    <row r="155" spans="1:12" ht="30">
      <c r="A155" s="10"/>
      <c r="B155" s="11">
        <v>92228000000</v>
      </c>
      <c r="C155" s="11" t="s">
        <v>30</v>
      </c>
      <c r="D155" s="11" t="s">
        <v>86</v>
      </c>
      <c r="E155" s="13" t="s">
        <v>87</v>
      </c>
      <c r="F155" s="11">
        <v>360</v>
      </c>
      <c r="G155" s="11">
        <v>319</v>
      </c>
      <c r="H155" s="11">
        <v>290</v>
      </c>
      <c r="I155" s="11">
        <v>265</v>
      </c>
      <c r="J155" s="11">
        <v>214</v>
      </c>
      <c r="K155" s="11">
        <v>165</v>
      </c>
      <c r="L155" s="11">
        <v>117</v>
      </c>
    </row>
    <row r="156" spans="1:12" ht="30">
      <c r="A156" s="10"/>
      <c r="B156" s="11">
        <v>92229000000</v>
      </c>
      <c r="C156" s="11" t="s">
        <v>90</v>
      </c>
      <c r="D156" s="11" t="s">
        <v>86</v>
      </c>
      <c r="E156" s="13" t="s">
        <v>87</v>
      </c>
      <c r="F156" s="11">
        <v>7</v>
      </c>
      <c r="G156" s="11">
        <v>6</v>
      </c>
      <c r="H156" s="11">
        <v>5</v>
      </c>
      <c r="I156" s="11">
        <v>4</v>
      </c>
      <c r="J156" s="11">
        <v>3</v>
      </c>
      <c r="K156" s="11">
        <v>3</v>
      </c>
      <c r="L156" s="11">
        <v>1</v>
      </c>
    </row>
    <row r="157" spans="1:12" ht="45">
      <c r="A157" s="10"/>
      <c r="B157" s="11">
        <v>92230000000</v>
      </c>
      <c r="C157" s="11" t="s">
        <v>20</v>
      </c>
      <c r="D157" s="11" t="s">
        <v>86</v>
      </c>
      <c r="E157" s="13" t="s">
        <v>87</v>
      </c>
      <c r="F157" s="11">
        <v>12</v>
      </c>
      <c r="G157" s="11">
        <v>11</v>
      </c>
      <c r="H157" s="11">
        <v>9</v>
      </c>
      <c r="I157" s="11">
        <v>7</v>
      </c>
      <c r="J157" s="11">
        <v>4</v>
      </c>
      <c r="K157" s="11">
        <v>3</v>
      </c>
      <c r="L157" s="11">
        <v>2</v>
      </c>
    </row>
    <row r="158" spans="1:12" ht="30">
      <c r="A158" s="10"/>
      <c r="B158" s="11">
        <v>92233000000</v>
      </c>
      <c r="C158" s="11" t="s">
        <v>31</v>
      </c>
      <c r="D158" s="11" t="s">
        <v>86</v>
      </c>
      <c r="E158" s="13" t="s">
        <v>87</v>
      </c>
      <c r="F158" s="11">
        <v>49</v>
      </c>
      <c r="G158" s="11">
        <v>42</v>
      </c>
      <c r="H158" s="11">
        <v>33</v>
      </c>
      <c r="I158" s="11">
        <v>27</v>
      </c>
      <c r="J158" s="11">
        <v>21</v>
      </c>
      <c r="K158" s="11">
        <v>14</v>
      </c>
      <c r="L158" s="11">
        <v>5</v>
      </c>
    </row>
    <row r="159" spans="1:12" ht="30">
      <c r="A159" s="10"/>
      <c r="B159" s="11">
        <v>92234000000</v>
      </c>
      <c r="C159" s="11" t="s">
        <v>15</v>
      </c>
      <c r="D159" s="11" t="s">
        <v>86</v>
      </c>
      <c r="E159" s="13" t="s">
        <v>87</v>
      </c>
      <c r="F159" s="11">
        <v>72</v>
      </c>
      <c r="G159" s="11">
        <v>67</v>
      </c>
      <c r="H159" s="11">
        <v>56</v>
      </c>
      <c r="I159" s="11">
        <v>40</v>
      </c>
      <c r="J159" s="11">
        <v>31</v>
      </c>
      <c r="K159" s="11">
        <v>17</v>
      </c>
      <c r="L159" s="11">
        <v>4</v>
      </c>
    </row>
    <row r="160" spans="1:12" ht="30">
      <c r="A160" s="10"/>
      <c r="B160" s="11">
        <v>92236000000</v>
      </c>
      <c r="C160" s="11" t="s">
        <v>32</v>
      </c>
      <c r="D160" s="11" t="s">
        <v>86</v>
      </c>
      <c r="E160" s="13" t="s">
        <v>87</v>
      </c>
      <c r="F160" s="11">
        <v>209</v>
      </c>
      <c r="G160" s="11">
        <v>189</v>
      </c>
      <c r="H160" s="11">
        <v>164</v>
      </c>
      <c r="I160" s="11">
        <v>155</v>
      </c>
      <c r="J160" s="11">
        <v>126</v>
      </c>
      <c r="K160" s="11">
        <v>103</v>
      </c>
      <c r="L160" s="11">
        <v>49</v>
      </c>
    </row>
    <row r="161" spans="1:12" ht="30">
      <c r="A161" s="10"/>
      <c r="B161" s="11">
        <v>92238000000</v>
      </c>
      <c r="C161" s="11" t="s">
        <v>91</v>
      </c>
      <c r="D161" s="11" t="s">
        <v>86</v>
      </c>
      <c r="E161" s="13" t="s">
        <v>87</v>
      </c>
      <c r="F161" s="11">
        <v>37</v>
      </c>
      <c r="G161" s="11">
        <v>34</v>
      </c>
      <c r="H161" s="11">
        <v>28</v>
      </c>
      <c r="I161" s="11">
        <v>22</v>
      </c>
      <c r="J161" s="11">
        <v>19</v>
      </c>
      <c r="K161" s="11">
        <v>12</v>
      </c>
      <c r="L161" s="11">
        <v>6</v>
      </c>
    </row>
    <row r="162" spans="1:12" ht="30">
      <c r="A162" s="10"/>
      <c r="B162" s="11">
        <v>92239000000</v>
      </c>
      <c r="C162" s="11" t="s">
        <v>33</v>
      </c>
      <c r="D162" s="11" t="s">
        <v>86</v>
      </c>
      <c r="E162" s="13" t="s">
        <v>87</v>
      </c>
      <c r="F162" s="11">
        <v>57</v>
      </c>
      <c r="G162" s="11">
        <v>48</v>
      </c>
      <c r="H162" s="11">
        <v>38</v>
      </c>
      <c r="I162" s="11">
        <v>30</v>
      </c>
      <c r="J162" s="11">
        <v>22</v>
      </c>
      <c r="K162" s="11">
        <v>13</v>
      </c>
      <c r="L162" s="11">
        <v>5</v>
      </c>
    </row>
    <row r="163" spans="1:12" ht="30">
      <c r="A163" s="10"/>
      <c r="B163" s="11">
        <v>92240000000</v>
      </c>
      <c r="C163" s="11" t="s">
        <v>34</v>
      </c>
      <c r="D163" s="11" t="s">
        <v>86</v>
      </c>
      <c r="E163" s="13" t="s">
        <v>87</v>
      </c>
      <c r="F163" s="11">
        <v>35</v>
      </c>
      <c r="G163" s="11">
        <v>26</v>
      </c>
      <c r="H163" s="11">
        <v>24</v>
      </c>
      <c r="I163" s="11">
        <v>20</v>
      </c>
      <c r="J163" s="11">
        <v>17</v>
      </c>
      <c r="K163" s="11">
        <v>12</v>
      </c>
      <c r="L163" s="11">
        <v>4</v>
      </c>
    </row>
    <row r="164" spans="1:12" ht="30">
      <c r="A164" s="10"/>
      <c r="B164" s="11">
        <v>92242000000</v>
      </c>
      <c r="C164" s="11" t="s">
        <v>42</v>
      </c>
      <c r="D164" s="11" t="s">
        <v>86</v>
      </c>
      <c r="E164" s="13" t="s">
        <v>87</v>
      </c>
      <c r="F164" s="11">
        <v>16</v>
      </c>
      <c r="G164" s="11">
        <v>15</v>
      </c>
      <c r="H164" s="11">
        <v>10</v>
      </c>
      <c r="I164" s="11">
        <v>10</v>
      </c>
      <c r="J164" s="11">
        <v>7</v>
      </c>
      <c r="K164" s="11">
        <v>3</v>
      </c>
      <c r="L164" s="11">
        <v>1</v>
      </c>
    </row>
    <row r="165" spans="1:12" ht="15">
      <c r="A165" s="10"/>
      <c r="B165" s="11">
        <v>92435000000</v>
      </c>
      <c r="C165" s="11" t="s">
        <v>35</v>
      </c>
      <c r="D165" s="11" t="s">
        <v>86</v>
      </c>
      <c r="E165" s="13" t="s">
        <v>87</v>
      </c>
      <c r="F165" s="11">
        <v>1124</v>
      </c>
      <c r="G165" s="11">
        <v>1072</v>
      </c>
      <c r="H165" s="11">
        <v>883</v>
      </c>
      <c r="I165" s="11">
        <v>661</v>
      </c>
      <c r="J165" s="11">
        <v>444</v>
      </c>
      <c r="K165" s="11">
        <v>258</v>
      </c>
      <c r="L165" s="11">
        <v>107</v>
      </c>
    </row>
    <row r="166" spans="1:12" ht="30">
      <c r="A166" s="10"/>
      <c r="B166" s="11">
        <v>92245000000</v>
      </c>
      <c r="C166" s="11" t="s">
        <v>92</v>
      </c>
      <c r="D166" s="11" t="s">
        <v>86</v>
      </c>
      <c r="E166" s="13" t="s">
        <v>87</v>
      </c>
      <c r="F166" s="11">
        <v>6</v>
      </c>
      <c r="G166" s="11">
        <v>5</v>
      </c>
      <c r="H166" s="11">
        <v>5</v>
      </c>
      <c r="I166" s="11">
        <v>2</v>
      </c>
      <c r="J166" s="11">
        <v>2</v>
      </c>
      <c r="K166" s="11">
        <v>1</v>
      </c>
      <c r="L166" s="11">
        <v>1</v>
      </c>
    </row>
    <row r="167" spans="1:12" ht="30">
      <c r="A167" s="10"/>
      <c r="B167" s="11">
        <v>92246000000</v>
      </c>
      <c r="C167" s="11" t="s">
        <v>85</v>
      </c>
      <c r="D167" s="11" t="s">
        <v>86</v>
      </c>
      <c r="E167" s="13" t="s">
        <v>87</v>
      </c>
      <c r="F167" s="11">
        <v>26</v>
      </c>
      <c r="G167" s="11">
        <v>22</v>
      </c>
      <c r="H167" s="11">
        <v>18</v>
      </c>
      <c r="I167" s="11">
        <v>14</v>
      </c>
      <c r="J167" s="11">
        <v>9</v>
      </c>
      <c r="K167" s="11">
        <v>5</v>
      </c>
      <c r="L167" s="11">
        <v>2</v>
      </c>
    </row>
    <row r="168" spans="1:12" ht="30">
      <c r="A168" s="10"/>
      <c r="B168" s="11">
        <v>92248000000</v>
      </c>
      <c r="C168" s="11" t="s">
        <v>36</v>
      </c>
      <c r="D168" s="11" t="s">
        <v>86</v>
      </c>
      <c r="E168" s="13" t="s">
        <v>87</v>
      </c>
      <c r="F168" s="11">
        <v>24</v>
      </c>
      <c r="G168" s="11">
        <v>21</v>
      </c>
      <c r="H168" s="11">
        <v>17</v>
      </c>
      <c r="I168" s="11">
        <v>13</v>
      </c>
      <c r="J168" s="11">
        <v>10</v>
      </c>
      <c r="K168" s="11">
        <v>6</v>
      </c>
      <c r="L168" s="11">
        <v>2</v>
      </c>
    </row>
    <row r="169" spans="1:12" ht="45">
      <c r="A169" s="10"/>
      <c r="B169" s="11">
        <v>92250000000</v>
      </c>
      <c r="C169" s="11" t="s">
        <v>93</v>
      </c>
      <c r="D169" s="11" t="s">
        <v>86</v>
      </c>
      <c r="E169" s="13" t="s">
        <v>87</v>
      </c>
      <c r="F169" s="11">
        <v>34</v>
      </c>
      <c r="G169" s="11">
        <v>31</v>
      </c>
      <c r="H169" s="11">
        <v>21</v>
      </c>
      <c r="I169" s="11">
        <v>17</v>
      </c>
      <c r="J169" s="11">
        <v>12</v>
      </c>
      <c r="K169" s="11">
        <v>9</v>
      </c>
      <c r="L169" s="11">
        <v>1</v>
      </c>
    </row>
    <row r="170" spans="1:12" ht="30">
      <c r="A170" s="10"/>
      <c r="B170" s="11">
        <v>92252000000</v>
      </c>
      <c r="C170" s="11" t="s">
        <v>37</v>
      </c>
      <c r="D170" s="11" t="s">
        <v>86</v>
      </c>
      <c r="E170" s="13" t="s">
        <v>87</v>
      </c>
      <c r="F170" s="11">
        <v>50</v>
      </c>
      <c r="G170" s="11">
        <v>39</v>
      </c>
      <c r="H170" s="11">
        <v>34</v>
      </c>
      <c r="I170" s="11">
        <v>22</v>
      </c>
      <c r="J170" s="11">
        <v>15</v>
      </c>
      <c r="K170" s="11">
        <v>10</v>
      </c>
      <c r="L170" s="11">
        <v>2</v>
      </c>
    </row>
    <row r="171" spans="1:12" ht="30">
      <c r="A171" s="10"/>
      <c r="B171" s="11">
        <v>92253000000</v>
      </c>
      <c r="C171" s="11" t="s">
        <v>59</v>
      </c>
      <c r="D171" s="11" t="s">
        <v>86</v>
      </c>
      <c r="E171" s="13" t="s">
        <v>87</v>
      </c>
      <c r="F171" s="11">
        <v>50</v>
      </c>
      <c r="G171" s="11">
        <v>49</v>
      </c>
      <c r="H171" s="11">
        <v>45</v>
      </c>
      <c r="I171" s="11">
        <v>35</v>
      </c>
      <c r="J171" s="11">
        <v>26</v>
      </c>
      <c r="K171" s="11">
        <v>12</v>
      </c>
      <c r="L171" s="11">
        <v>5</v>
      </c>
    </row>
    <row r="172" spans="1:12" ht="15">
      <c r="A172" s="10"/>
      <c r="B172" s="11">
        <v>92232000000</v>
      </c>
      <c r="C172" s="11" t="s">
        <v>94</v>
      </c>
      <c r="D172" s="11" t="s">
        <v>86</v>
      </c>
      <c r="E172" s="13" t="s">
        <v>87</v>
      </c>
      <c r="F172" s="11">
        <v>27</v>
      </c>
      <c r="G172" s="11">
        <v>20</v>
      </c>
      <c r="H172" s="11">
        <v>18</v>
      </c>
      <c r="I172" s="11">
        <v>9</v>
      </c>
      <c r="J172" s="11">
        <v>6</v>
      </c>
      <c r="K172" s="11">
        <v>2</v>
      </c>
      <c r="L172" s="11">
        <v>1</v>
      </c>
    </row>
    <row r="173" spans="1:12" ht="30">
      <c r="A173" s="10"/>
      <c r="B173" s="11">
        <v>92255000000</v>
      </c>
      <c r="C173" s="11" t="s">
        <v>95</v>
      </c>
      <c r="D173" s="11" t="s">
        <v>86</v>
      </c>
      <c r="E173" s="13" t="s">
        <v>87</v>
      </c>
      <c r="F173" s="11">
        <v>37</v>
      </c>
      <c r="G173" s="11">
        <v>31</v>
      </c>
      <c r="H173" s="11">
        <v>24</v>
      </c>
      <c r="I173" s="11">
        <v>17</v>
      </c>
      <c r="J173" s="11">
        <v>12</v>
      </c>
      <c r="K173" s="11">
        <v>9</v>
      </c>
      <c r="L173" s="11">
        <v>4</v>
      </c>
    </row>
    <row r="174" spans="1:12" ht="30">
      <c r="A174" s="10"/>
      <c r="B174" s="11">
        <v>92257000000</v>
      </c>
      <c r="C174" s="11" t="s">
        <v>60</v>
      </c>
      <c r="D174" s="11" t="s">
        <v>86</v>
      </c>
      <c r="E174" s="13" t="s">
        <v>87</v>
      </c>
      <c r="F174" s="11">
        <v>73</v>
      </c>
      <c r="G174" s="11">
        <v>55</v>
      </c>
      <c r="H174" s="11">
        <v>46</v>
      </c>
      <c r="I174" s="11">
        <v>37</v>
      </c>
      <c r="J174" s="11">
        <v>27</v>
      </c>
      <c r="K174" s="11">
        <v>19</v>
      </c>
      <c r="L174" s="11">
        <v>7</v>
      </c>
    </row>
    <row r="175" spans="1:12" ht="30">
      <c r="A175" s="10"/>
      <c r="B175" s="11">
        <v>92258000000</v>
      </c>
      <c r="C175" s="11" t="s">
        <v>96</v>
      </c>
      <c r="D175" s="11" t="s">
        <v>86</v>
      </c>
      <c r="E175" s="13" t="s">
        <v>87</v>
      </c>
      <c r="F175" s="11">
        <v>18</v>
      </c>
      <c r="G175" s="11">
        <v>15</v>
      </c>
      <c r="H175" s="11">
        <v>13</v>
      </c>
      <c r="I175" s="11">
        <v>8</v>
      </c>
      <c r="J175" s="11">
        <v>2</v>
      </c>
      <c r="K175" s="11">
        <v>1</v>
      </c>
      <c r="L175" s="11">
        <v>0</v>
      </c>
    </row>
    <row r="176" spans="1:12" ht="30">
      <c r="A176" s="10"/>
      <c r="B176" s="11">
        <v>92259000000</v>
      </c>
      <c r="C176" s="11" t="s">
        <v>38</v>
      </c>
      <c r="D176" s="11" t="s">
        <v>86</v>
      </c>
      <c r="E176" s="13" t="s">
        <v>87</v>
      </c>
      <c r="F176" s="11">
        <v>120</v>
      </c>
      <c r="G176" s="11">
        <v>100</v>
      </c>
      <c r="H176" s="11">
        <v>83</v>
      </c>
      <c r="I176" s="11">
        <v>69</v>
      </c>
      <c r="J176" s="11">
        <v>45</v>
      </c>
      <c r="K176" s="11">
        <v>32</v>
      </c>
      <c r="L176" s="11">
        <v>13</v>
      </c>
    </row>
    <row r="177" spans="1:12" ht="30">
      <c r="A177" s="10"/>
      <c r="B177" s="11">
        <v>92254000000</v>
      </c>
      <c r="C177" s="11" t="s">
        <v>97</v>
      </c>
      <c r="D177" s="11" t="s">
        <v>86</v>
      </c>
      <c r="E177" s="13" t="s">
        <v>87</v>
      </c>
      <c r="F177" s="11">
        <v>10</v>
      </c>
      <c r="G177" s="11">
        <v>10</v>
      </c>
      <c r="H177" s="11">
        <v>5</v>
      </c>
      <c r="I177" s="11">
        <v>5</v>
      </c>
      <c r="J177" s="11">
        <v>1</v>
      </c>
      <c r="K177" s="11">
        <v>0</v>
      </c>
      <c r="L177" s="11">
        <v>0</v>
      </c>
    </row>
    <row r="178" spans="1:12" ht="30">
      <c r="A178" s="10"/>
      <c r="B178" s="11">
        <v>92430000000</v>
      </c>
      <c r="C178" s="11" t="s">
        <v>39</v>
      </c>
      <c r="D178" s="11" t="s">
        <v>86</v>
      </c>
      <c r="E178" s="13" t="s">
        <v>87</v>
      </c>
      <c r="F178" s="11">
        <v>1749</v>
      </c>
      <c r="G178" s="11">
        <v>1467</v>
      </c>
      <c r="H178" s="11">
        <v>1162</v>
      </c>
      <c r="I178" s="11">
        <v>972</v>
      </c>
      <c r="J178" s="11">
        <v>766</v>
      </c>
      <c r="K178" s="11">
        <v>600</v>
      </c>
      <c r="L178" s="11">
        <v>204</v>
      </c>
    </row>
    <row r="179" spans="1:12" ht="15">
      <c r="A179" s="10"/>
      <c r="B179" s="11">
        <v>92401000000</v>
      </c>
      <c r="C179" s="11" t="s">
        <v>11</v>
      </c>
      <c r="D179" s="11" t="s">
        <v>86</v>
      </c>
      <c r="E179" s="13" t="s">
        <v>87</v>
      </c>
      <c r="F179" s="11">
        <v>3099</v>
      </c>
      <c r="G179" s="11">
        <v>2854</v>
      </c>
      <c r="H179" s="11">
        <v>2447</v>
      </c>
      <c r="I179" s="11">
        <v>1945</v>
      </c>
      <c r="J179" s="11">
        <v>1678</v>
      </c>
      <c r="K179" s="11">
        <v>1010</v>
      </c>
      <c r="L179" s="11">
        <v>458</v>
      </c>
    </row>
    <row r="180" spans="1:12" ht="15">
      <c r="A180" s="8">
        <v>27</v>
      </c>
      <c r="B180" s="11"/>
      <c r="C180" s="8" t="s">
        <v>12</v>
      </c>
      <c r="D180" s="8" t="s">
        <v>86</v>
      </c>
      <c r="E180" s="8" t="s">
        <v>87</v>
      </c>
      <c r="F180" s="8">
        <f t="shared" ref="F180:L180" si="13">SUM(F138:F179)</f>
        <v>8315</v>
      </c>
      <c r="G180" s="8">
        <f t="shared" si="13"/>
        <v>7466</v>
      </c>
      <c r="H180" s="8">
        <f t="shared" si="13"/>
        <v>6322</v>
      </c>
      <c r="I180" s="8">
        <f t="shared" si="13"/>
        <v>5176</v>
      </c>
      <c r="J180" s="8">
        <f t="shared" si="13"/>
        <v>4220</v>
      </c>
      <c r="K180" s="8">
        <f t="shared" si="13"/>
        <v>2949</v>
      </c>
      <c r="L180" s="8">
        <f t="shared" si="13"/>
        <v>1543</v>
      </c>
    </row>
    <row r="181" spans="1:12" ht="30">
      <c r="A181" s="11"/>
      <c r="B181" s="11">
        <v>92401000000</v>
      </c>
      <c r="C181" s="11" t="s">
        <v>11</v>
      </c>
      <c r="D181" s="11" t="s">
        <v>98</v>
      </c>
      <c r="E181" s="11" t="s">
        <v>99</v>
      </c>
      <c r="F181" s="11">
        <v>35</v>
      </c>
      <c r="G181" s="11">
        <v>35</v>
      </c>
      <c r="H181" s="11">
        <v>35</v>
      </c>
      <c r="I181" s="11">
        <v>35</v>
      </c>
      <c r="J181" s="11">
        <v>35</v>
      </c>
      <c r="K181" s="11">
        <v>35</v>
      </c>
      <c r="L181" s="11">
        <v>35</v>
      </c>
    </row>
    <row r="182" spans="1:12" ht="30">
      <c r="A182" s="8">
        <v>28</v>
      </c>
      <c r="B182" s="11"/>
      <c r="C182" s="8" t="s">
        <v>12</v>
      </c>
      <c r="D182" s="8" t="s">
        <v>98</v>
      </c>
      <c r="E182" s="8" t="s">
        <v>99</v>
      </c>
      <c r="F182" s="8">
        <v>35</v>
      </c>
      <c r="G182" s="8">
        <v>35</v>
      </c>
      <c r="H182" s="8">
        <v>35</v>
      </c>
      <c r="I182" s="8">
        <v>35</v>
      </c>
      <c r="J182" s="8">
        <v>35</v>
      </c>
      <c r="K182" s="8">
        <v>35</v>
      </c>
      <c r="L182" s="8">
        <v>35</v>
      </c>
    </row>
    <row r="183" spans="1:12" ht="30">
      <c r="A183" s="10"/>
      <c r="B183" s="11">
        <v>92208000000</v>
      </c>
      <c r="C183" s="11" t="s">
        <v>9</v>
      </c>
      <c r="D183" s="11" t="s">
        <v>100</v>
      </c>
      <c r="E183" s="13" t="s">
        <v>101</v>
      </c>
      <c r="F183" s="11">
        <v>4</v>
      </c>
      <c r="G183" s="11">
        <v>3</v>
      </c>
      <c r="H183" s="11">
        <v>5</v>
      </c>
      <c r="I183" s="11">
        <v>3</v>
      </c>
      <c r="J183" s="11">
        <v>3</v>
      </c>
      <c r="K183" s="11">
        <v>4</v>
      </c>
      <c r="L183" s="11">
        <v>4</v>
      </c>
    </row>
    <row r="184" spans="1:12" ht="30">
      <c r="A184" s="10"/>
      <c r="B184" s="11">
        <v>92401000000</v>
      </c>
      <c r="C184" s="11" t="s">
        <v>11</v>
      </c>
      <c r="D184" s="11" t="s">
        <v>100</v>
      </c>
      <c r="E184" s="13" t="s">
        <v>101</v>
      </c>
      <c r="F184" s="11">
        <v>4</v>
      </c>
      <c r="G184" s="11">
        <v>4</v>
      </c>
      <c r="H184" s="11">
        <v>4</v>
      </c>
      <c r="I184" s="11">
        <v>4</v>
      </c>
      <c r="J184" s="11">
        <v>4</v>
      </c>
      <c r="K184" s="11">
        <v>4</v>
      </c>
      <c r="L184" s="11">
        <v>4</v>
      </c>
    </row>
    <row r="185" spans="1:12" ht="30">
      <c r="A185" s="8">
        <v>29</v>
      </c>
      <c r="B185" s="11"/>
      <c r="C185" s="8" t="s">
        <v>12</v>
      </c>
      <c r="D185" s="8" t="s">
        <v>100</v>
      </c>
      <c r="E185" s="8" t="s">
        <v>101</v>
      </c>
      <c r="F185" s="8">
        <f>SUM(F183:F184)</f>
        <v>8</v>
      </c>
      <c r="G185" s="8">
        <f t="shared" ref="G185:L185" si="14">SUM(G183:G184)</f>
        <v>7</v>
      </c>
      <c r="H185" s="8">
        <f t="shared" si="14"/>
        <v>9</v>
      </c>
      <c r="I185" s="8">
        <f t="shared" si="14"/>
        <v>7</v>
      </c>
      <c r="J185" s="8">
        <f t="shared" si="14"/>
        <v>7</v>
      </c>
      <c r="K185" s="8">
        <f t="shared" si="14"/>
        <v>8</v>
      </c>
      <c r="L185" s="8">
        <f t="shared" si="14"/>
        <v>8</v>
      </c>
    </row>
    <row r="186" spans="1:12" ht="30">
      <c r="A186" s="9"/>
      <c r="B186" s="11">
        <v>92401000000</v>
      </c>
      <c r="C186" s="11" t="s">
        <v>11</v>
      </c>
      <c r="D186" s="11" t="s">
        <v>102</v>
      </c>
      <c r="E186" s="11" t="s">
        <v>103</v>
      </c>
      <c r="F186" s="11">
        <v>20</v>
      </c>
      <c r="G186" s="11">
        <v>20</v>
      </c>
      <c r="H186" s="11">
        <v>20</v>
      </c>
      <c r="I186" s="11">
        <v>20</v>
      </c>
      <c r="J186" s="11">
        <v>20</v>
      </c>
      <c r="K186" s="11">
        <v>20</v>
      </c>
      <c r="L186" s="11">
        <v>20</v>
      </c>
    </row>
    <row r="187" spans="1:12" ht="30">
      <c r="A187" s="8">
        <v>30</v>
      </c>
      <c r="B187" s="11"/>
      <c r="C187" s="8" t="s">
        <v>12</v>
      </c>
      <c r="D187" s="8" t="s">
        <v>102</v>
      </c>
      <c r="E187" s="8" t="s">
        <v>103</v>
      </c>
      <c r="F187" s="8">
        <v>20</v>
      </c>
      <c r="G187" s="8">
        <v>20</v>
      </c>
      <c r="H187" s="8">
        <v>20</v>
      </c>
      <c r="I187" s="8">
        <v>20</v>
      </c>
      <c r="J187" s="8">
        <v>20</v>
      </c>
      <c r="K187" s="8">
        <v>20</v>
      </c>
      <c r="L187" s="8">
        <v>20</v>
      </c>
    </row>
    <row r="188" spans="1:12" ht="45">
      <c r="A188" s="10"/>
      <c r="B188" s="11">
        <v>92430000000</v>
      </c>
      <c r="C188" s="11" t="s">
        <v>39</v>
      </c>
      <c r="D188" s="11" t="s">
        <v>104</v>
      </c>
      <c r="E188" s="13" t="s">
        <v>105</v>
      </c>
      <c r="F188" s="11">
        <v>10</v>
      </c>
      <c r="G188" s="11">
        <v>10</v>
      </c>
      <c r="H188" s="11">
        <v>10</v>
      </c>
      <c r="I188" s="11">
        <v>10</v>
      </c>
      <c r="J188" s="11">
        <v>10</v>
      </c>
      <c r="K188" s="11">
        <v>10</v>
      </c>
      <c r="L188" s="11">
        <v>10</v>
      </c>
    </row>
    <row r="189" spans="1:12" ht="45">
      <c r="A189" s="10"/>
      <c r="B189" s="11">
        <v>92410000000</v>
      </c>
      <c r="C189" s="11" t="s">
        <v>147</v>
      </c>
      <c r="D189" s="11" t="s">
        <v>104</v>
      </c>
      <c r="E189" s="11" t="s">
        <v>148</v>
      </c>
      <c r="F189" s="11">
        <v>0</v>
      </c>
      <c r="G189" s="11">
        <v>1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</row>
    <row r="190" spans="1:12" ht="60">
      <c r="A190" s="8">
        <v>31</v>
      </c>
      <c r="B190" s="11"/>
      <c r="C190" s="8" t="s">
        <v>12</v>
      </c>
      <c r="D190" s="8" t="s">
        <v>104</v>
      </c>
      <c r="E190" s="8">
        <v>270206</v>
      </c>
      <c r="F190" s="8">
        <f>SUM(F188:F189)</f>
        <v>10</v>
      </c>
      <c r="G190" s="8">
        <f t="shared" ref="G190:L190" si="15">SUM(G188:G189)</f>
        <v>11</v>
      </c>
      <c r="H190" s="8">
        <f t="shared" si="15"/>
        <v>10</v>
      </c>
      <c r="I190" s="8">
        <f t="shared" si="15"/>
        <v>10</v>
      </c>
      <c r="J190" s="8">
        <f t="shared" si="15"/>
        <v>10</v>
      </c>
      <c r="K190" s="8">
        <f t="shared" si="15"/>
        <v>10</v>
      </c>
      <c r="L190" s="8">
        <f t="shared" si="15"/>
        <v>10</v>
      </c>
    </row>
    <row r="191" spans="1:12" ht="30">
      <c r="A191" s="10"/>
      <c r="B191" s="11">
        <v>92425000000</v>
      </c>
      <c r="C191" s="11" t="s">
        <v>106</v>
      </c>
      <c r="D191" s="11" t="s">
        <v>107</v>
      </c>
      <c r="E191" s="13" t="s">
        <v>108</v>
      </c>
      <c r="F191" s="11">
        <v>33</v>
      </c>
      <c r="G191" s="11">
        <f>35-13</f>
        <v>22</v>
      </c>
      <c r="H191" s="11">
        <f>37-10</f>
        <v>27</v>
      </c>
      <c r="I191" s="11">
        <f>39-25</f>
        <v>14</v>
      </c>
      <c r="J191" s="11">
        <f>40-25</f>
        <v>15</v>
      </c>
      <c r="K191" s="11">
        <v>43</v>
      </c>
      <c r="L191" s="11">
        <v>6</v>
      </c>
    </row>
    <row r="192" spans="1:12" ht="30">
      <c r="A192" s="10"/>
      <c r="B192" s="11">
        <v>92233000000</v>
      </c>
      <c r="C192" s="11" t="s">
        <v>31</v>
      </c>
      <c r="D192" s="11" t="s">
        <v>107</v>
      </c>
      <c r="E192" s="13" t="s">
        <v>108</v>
      </c>
      <c r="F192" s="11">
        <v>3</v>
      </c>
      <c r="G192" s="11">
        <v>4</v>
      </c>
      <c r="H192" s="11">
        <v>2</v>
      </c>
      <c r="I192" s="11">
        <v>2</v>
      </c>
      <c r="J192" s="11">
        <v>2</v>
      </c>
      <c r="K192" s="11">
        <v>2</v>
      </c>
      <c r="L192" s="11">
        <v>2</v>
      </c>
    </row>
    <row r="193" spans="1:12" ht="45">
      <c r="A193" s="8">
        <v>32</v>
      </c>
      <c r="B193" s="11"/>
      <c r="C193" s="8" t="s">
        <v>12</v>
      </c>
      <c r="D193" s="8" t="s">
        <v>107</v>
      </c>
      <c r="E193" s="8" t="s">
        <v>108</v>
      </c>
      <c r="F193" s="8">
        <f t="shared" ref="F193:L193" si="16">SUM(F191:F192)</f>
        <v>36</v>
      </c>
      <c r="G193" s="8">
        <f t="shared" si="16"/>
        <v>26</v>
      </c>
      <c r="H193" s="8">
        <f t="shared" si="16"/>
        <v>29</v>
      </c>
      <c r="I193" s="8">
        <f t="shared" si="16"/>
        <v>16</v>
      </c>
      <c r="J193" s="8">
        <f t="shared" si="16"/>
        <v>17</v>
      </c>
      <c r="K193" s="8">
        <f t="shared" si="16"/>
        <v>45</v>
      </c>
      <c r="L193" s="8">
        <f t="shared" si="16"/>
        <v>8</v>
      </c>
    </row>
    <row r="194" spans="1:12" ht="15">
      <c r="A194" s="10"/>
      <c r="B194" s="11">
        <v>92401000000</v>
      </c>
      <c r="C194" s="11" t="s">
        <v>11</v>
      </c>
      <c r="D194" s="11" t="s">
        <v>109</v>
      </c>
      <c r="E194" s="13" t="s">
        <v>110</v>
      </c>
      <c r="F194" s="11">
        <v>20</v>
      </c>
      <c r="G194" s="11">
        <v>20</v>
      </c>
      <c r="H194" s="11">
        <v>20</v>
      </c>
      <c r="I194" s="11">
        <v>20</v>
      </c>
      <c r="J194" s="11">
        <v>20</v>
      </c>
      <c r="K194" s="11">
        <v>20</v>
      </c>
      <c r="L194" s="11">
        <v>20</v>
      </c>
    </row>
    <row r="195" spans="1:12" ht="15">
      <c r="A195" s="8">
        <v>33</v>
      </c>
      <c r="B195" s="11"/>
      <c r="C195" s="8" t="s">
        <v>12</v>
      </c>
      <c r="D195" s="8" t="s">
        <v>109</v>
      </c>
      <c r="E195" s="8">
        <v>180402</v>
      </c>
      <c r="F195" s="8">
        <v>20</v>
      </c>
      <c r="G195" s="8">
        <v>20</v>
      </c>
      <c r="H195" s="8">
        <v>20</v>
      </c>
      <c r="I195" s="8">
        <v>20</v>
      </c>
      <c r="J195" s="8">
        <v>20</v>
      </c>
      <c r="K195" s="8">
        <v>20</v>
      </c>
      <c r="L195" s="8">
        <v>20</v>
      </c>
    </row>
    <row r="196" spans="1:12" ht="30">
      <c r="A196" s="10"/>
      <c r="B196" s="11">
        <v>92228000000</v>
      </c>
      <c r="C196" s="11" t="s">
        <v>30</v>
      </c>
      <c r="D196" s="11" t="s">
        <v>111</v>
      </c>
      <c r="E196" s="13" t="s">
        <v>112</v>
      </c>
      <c r="F196" s="11">
        <v>18</v>
      </c>
      <c r="G196" s="11">
        <v>23</v>
      </c>
      <c r="H196" s="11">
        <v>22</v>
      </c>
      <c r="I196" s="11">
        <v>19</v>
      </c>
      <c r="J196" s="11">
        <v>21</v>
      </c>
      <c r="K196" s="11">
        <v>15</v>
      </c>
      <c r="L196" s="11">
        <v>14</v>
      </c>
    </row>
    <row r="197" spans="1:12" ht="69.75" customHeight="1">
      <c r="A197" s="8">
        <v>34</v>
      </c>
      <c r="B197" s="11"/>
      <c r="C197" s="8" t="s">
        <v>12</v>
      </c>
      <c r="D197" s="8" t="s">
        <v>111</v>
      </c>
      <c r="E197" s="8" t="s">
        <v>112</v>
      </c>
      <c r="F197" s="8">
        <v>18</v>
      </c>
      <c r="G197" s="8">
        <v>23</v>
      </c>
      <c r="H197" s="8">
        <v>22</v>
      </c>
      <c r="I197" s="8">
        <v>19</v>
      </c>
      <c r="J197" s="8">
        <v>21</v>
      </c>
      <c r="K197" s="8">
        <v>15</v>
      </c>
      <c r="L197" s="8">
        <v>14</v>
      </c>
    </row>
    <row r="198" spans="1:12" ht="75">
      <c r="A198" s="10"/>
      <c r="B198" s="11">
        <v>92217000000</v>
      </c>
      <c r="C198" s="11" t="s">
        <v>28</v>
      </c>
      <c r="D198" s="11" t="s">
        <v>113</v>
      </c>
      <c r="E198" s="13" t="s">
        <v>114</v>
      </c>
      <c r="F198" s="11">
        <v>20</v>
      </c>
      <c r="G198" s="11">
        <v>20</v>
      </c>
      <c r="H198" s="11">
        <v>20</v>
      </c>
      <c r="I198" s="11">
        <v>20</v>
      </c>
      <c r="J198" s="11">
        <v>20</v>
      </c>
      <c r="K198" s="11">
        <v>20</v>
      </c>
      <c r="L198" s="11">
        <v>20</v>
      </c>
    </row>
    <row r="199" spans="1:12" ht="75">
      <c r="A199" s="8">
        <v>35</v>
      </c>
      <c r="B199" s="11"/>
      <c r="C199" s="8" t="s">
        <v>12</v>
      </c>
      <c r="D199" s="8" t="s">
        <v>113</v>
      </c>
      <c r="E199" s="8">
        <v>190501</v>
      </c>
      <c r="F199" s="8">
        <f t="shared" ref="F199:K199" si="17">SUM(F198:F198)</f>
        <v>20</v>
      </c>
      <c r="G199" s="8">
        <f t="shared" si="17"/>
        <v>20</v>
      </c>
      <c r="H199" s="8">
        <f t="shared" si="17"/>
        <v>20</v>
      </c>
      <c r="I199" s="8">
        <f t="shared" si="17"/>
        <v>20</v>
      </c>
      <c r="J199" s="8">
        <f t="shared" si="17"/>
        <v>20</v>
      </c>
      <c r="K199" s="8">
        <f t="shared" si="17"/>
        <v>20</v>
      </c>
      <c r="L199" s="8">
        <v>20</v>
      </c>
    </row>
    <row r="200" spans="1:12" ht="45">
      <c r="A200" s="9"/>
      <c r="B200" s="11">
        <v>92253000000</v>
      </c>
      <c r="C200" s="11" t="s">
        <v>59</v>
      </c>
      <c r="D200" s="11" t="s">
        <v>149</v>
      </c>
      <c r="E200" s="11" t="s">
        <v>150</v>
      </c>
      <c r="F200" s="11">
        <v>0</v>
      </c>
      <c r="G200" s="11">
        <v>2</v>
      </c>
      <c r="H200" s="11">
        <v>2</v>
      </c>
      <c r="I200" s="11">
        <v>0</v>
      </c>
      <c r="J200" s="11">
        <v>2</v>
      </c>
      <c r="K200" s="11">
        <v>0</v>
      </c>
      <c r="L200" s="11">
        <v>0</v>
      </c>
    </row>
    <row r="201" spans="1:12" ht="45">
      <c r="A201" s="9"/>
      <c r="B201" s="11">
        <v>92408000000</v>
      </c>
      <c r="C201" s="11" t="s">
        <v>151</v>
      </c>
      <c r="D201" s="11" t="s">
        <v>149</v>
      </c>
      <c r="E201" s="11" t="s">
        <v>150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2</v>
      </c>
    </row>
    <row r="202" spans="1:12" ht="45">
      <c r="A202" s="9"/>
      <c r="B202" s="11">
        <v>92425000000</v>
      </c>
      <c r="C202" s="11" t="s">
        <v>106</v>
      </c>
      <c r="D202" s="11" t="s">
        <v>149</v>
      </c>
      <c r="E202" s="11" t="s">
        <v>150</v>
      </c>
      <c r="F202" s="11">
        <v>0</v>
      </c>
      <c r="G202" s="11">
        <v>2</v>
      </c>
      <c r="H202" s="11">
        <v>0</v>
      </c>
      <c r="I202" s="11">
        <v>1</v>
      </c>
      <c r="J202" s="11">
        <v>1</v>
      </c>
      <c r="K202" s="11">
        <v>0</v>
      </c>
      <c r="L202" s="11">
        <v>0</v>
      </c>
    </row>
    <row r="203" spans="1:12" ht="45">
      <c r="A203" s="9"/>
      <c r="B203" s="11">
        <v>92415000000</v>
      </c>
      <c r="C203" s="11" t="s">
        <v>143</v>
      </c>
      <c r="D203" s="11" t="s">
        <v>149</v>
      </c>
      <c r="E203" s="11" t="s">
        <v>150</v>
      </c>
      <c r="F203" s="11">
        <v>1</v>
      </c>
      <c r="G203" s="11">
        <v>0</v>
      </c>
      <c r="H203" s="11">
        <v>1</v>
      </c>
      <c r="I203" s="11">
        <v>1</v>
      </c>
      <c r="J203" s="11">
        <v>1</v>
      </c>
      <c r="K203" s="11">
        <v>1</v>
      </c>
      <c r="L203" s="11">
        <v>3</v>
      </c>
    </row>
    <row r="204" spans="1:12" ht="45">
      <c r="A204" s="9"/>
      <c r="B204" s="11">
        <v>92437000000</v>
      </c>
      <c r="C204" s="11" t="s">
        <v>144</v>
      </c>
      <c r="D204" s="11" t="s">
        <v>149</v>
      </c>
      <c r="E204" s="11" t="s">
        <v>150</v>
      </c>
      <c r="F204" s="11">
        <v>1</v>
      </c>
      <c r="G204" s="11">
        <v>1</v>
      </c>
      <c r="H204" s="11">
        <v>2</v>
      </c>
      <c r="I204" s="11">
        <v>1</v>
      </c>
      <c r="J204" s="11">
        <v>3</v>
      </c>
      <c r="K204" s="11">
        <v>0</v>
      </c>
      <c r="L204" s="11">
        <v>0</v>
      </c>
    </row>
    <row r="205" spans="1:12" ht="45">
      <c r="A205" s="9"/>
      <c r="B205" s="11">
        <v>92405000000</v>
      </c>
      <c r="C205" s="11" t="s">
        <v>27</v>
      </c>
      <c r="D205" s="11" t="s">
        <v>149</v>
      </c>
      <c r="E205" s="11" t="s">
        <v>150</v>
      </c>
      <c r="F205" s="11">
        <v>3</v>
      </c>
      <c r="G205" s="11">
        <v>1</v>
      </c>
      <c r="H205" s="11">
        <v>4</v>
      </c>
      <c r="I205" s="11">
        <v>2</v>
      </c>
      <c r="J205" s="11">
        <v>1</v>
      </c>
      <c r="K205" s="11">
        <v>2</v>
      </c>
      <c r="L205" s="11">
        <v>1</v>
      </c>
    </row>
    <row r="206" spans="1:12" ht="60">
      <c r="A206" s="8">
        <v>36</v>
      </c>
      <c r="B206" s="19"/>
      <c r="C206" s="8" t="s">
        <v>12</v>
      </c>
      <c r="D206" s="8" t="s">
        <v>149</v>
      </c>
      <c r="E206" s="8" t="s">
        <v>150</v>
      </c>
      <c r="F206" s="8">
        <f>SUM(F200:F205)</f>
        <v>5</v>
      </c>
      <c r="G206" s="8">
        <f t="shared" ref="G206:L206" si="18">SUM(G200:G205)</f>
        <v>6</v>
      </c>
      <c r="H206" s="8">
        <f t="shared" si="18"/>
        <v>9</v>
      </c>
      <c r="I206" s="8">
        <f t="shared" si="18"/>
        <v>5</v>
      </c>
      <c r="J206" s="8">
        <f t="shared" si="18"/>
        <v>8</v>
      </c>
      <c r="K206" s="8">
        <f t="shared" si="18"/>
        <v>3</v>
      </c>
      <c r="L206" s="8">
        <f t="shared" si="18"/>
        <v>6</v>
      </c>
    </row>
    <row r="207" spans="1:12" ht="30">
      <c r="A207" s="10"/>
      <c r="B207" s="11">
        <v>92217000000</v>
      </c>
      <c r="C207" s="11" t="s">
        <v>28</v>
      </c>
      <c r="D207" s="11" t="s">
        <v>115</v>
      </c>
      <c r="E207" s="13" t="s">
        <v>116</v>
      </c>
      <c r="F207" s="11">
        <v>6</v>
      </c>
      <c r="G207" s="11">
        <v>4</v>
      </c>
      <c r="H207" s="11">
        <v>5</v>
      </c>
      <c r="I207" s="11">
        <v>4</v>
      </c>
      <c r="J207" s="11">
        <v>4</v>
      </c>
      <c r="K207" s="11">
        <v>2</v>
      </c>
      <c r="L207" s="11">
        <v>5</v>
      </c>
    </row>
    <row r="208" spans="1:12" ht="30">
      <c r="A208" s="10"/>
      <c r="B208" s="11">
        <v>92228000000</v>
      </c>
      <c r="C208" s="11" t="s">
        <v>30</v>
      </c>
      <c r="D208" s="11" t="s">
        <v>115</v>
      </c>
      <c r="E208" s="13" t="s">
        <v>116</v>
      </c>
      <c r="F208" s="11">
        <v>12</v>
      </c>
      <c r="G208" s="11">
        <v>13</v>
      </c>
      <c r="H208" s="11">
        <v>14</v>
      </c>
      <c r="I208" s="11">
        <v>13</v>
      </c>
      <c r="J208" s="11">
        <v>12</v>
      </c>
      <c r="K208" s="11">
        <v>14</v>
      </c>
      <c r="L208" s="11">
        <v>13</v>
      </c>
    </row>
    <row r="209" spans="1:12" ht="15">
      <c r="A209" s="10"/>
      <c r="B209" s="11">
        <v>92401000000</v>
      </c>
      <c r="C209" s="11" t="s">
        <v>11</v>
      </c>
      <c r="D209" s="11" t="s">
        <v>115</v>
      </c>
      <c r="E209" s="13" t="s">
        <v>116</v>
      </c>
      <c r="F209" s="11">
        <v>145</v>
      </c>
      <c r="G209" s="11">
        <v>142</v>
      </c>
      <c r="H209" s="11">
        <v>121</v>
      </c>
      <c r="I209" s="11">
        <v>159</v>
      </c>
      <c r="J209" s="11">
        <v>168</v>
      </c>
      <c r="K209" s="11">
        <v>168</v>
      </c>
      <c r="L209" s="11">
        <v>169</v>
      </c>
    </row>
    <row r="210" spans="1:12" ht="30">
      <c r="A210" s="10"/>
      <c r="B210" s="11">
        <v>92430000000</v>
      </c>
      <c r="C210" s="11" t="s">
        <v>39</v>
      </c>
      <c r="D210" s="11" t="s">
        <v>115</v>
      </c>
      <c r="E210" s="13" t="s">
        <v>116</v>
      </c>
      <c r="F210" s="11">
        <v>12</v>
      </c>
      <c r="G210" s="11">
        <v>11</v>
      </c>
      <c r="H210" s="11">
        <v>10</v>
      </c>
      <c r="I210" s="11">
        <v>9</v>
      </c>
      <c r="J210" s="11">
        <v>10</v>
      </c>
      <c r="K210" s="11">
        <v>11</v>
      </c>
      <c r="L210" s="11">
        <v>13</v>
      </c>
    </row>
    <row r="211" spans="1:12" ht="30">
      <c r="A211" s="8">
        <v>37</v>
      </c>
      <c r="B211" s="11"/>
      <c r="C211" s="8" t="s">
        <v>12</v>
      </c>
      <c r="D211" s="8" t="s">
        <v>115</v>
      </c>
      <c r="E211" s="8" t="s">
        <v>116</v>
      </c>
      <c r="F211" s="8">
        <f>SUM(F207:F210)</f>
        <v>175</v>
      </c>
      <c r="G211" s="8">
        <f t="shared" ref="G211:L211" si="19">SUM(G207:G210)</f>
        <v>170</v>
      </c>
      <c r="H211" s="8">
        <f t="shared" si="19"/>
        <v>150</v>
      </c>
      <c r="I211" s="8">
        <f t="shared" si="19"/>
        <v>185</v>
      </c>
      <c r="J211" s="8">
        <f t="shared" si="19"/>
        <v>194</v>
      </c>
      <c r="K211" s="8">
        <f t="shared" si="19"/>
        <v>195</v>
      </c>
      <c r="L211" s="8">
        <f t="shared" si="19"/>
        <v>200</v>
      </c>
    </row>
    <row r="212" spans="1:12" ht="45">
      <c r="A212" s="10"/>
      <c r="B212" s="11">
        <v>92401000000</v>
      </c>
      <c r="C212" s="11" t="s">
        <v>11</v>
      </c>
      <c r="D212" s="11" t="s">
        <v>117</v>
      </c>
      <c r="E212" s="13" t="s">
        <v>118</v>
      </c>
      <c r="F212" s="11">
        <v>7</v>
      </c>
      <c r="G212" s="11">
        <v>6</v>
      </c>
      <c r="H212" s="11">
        <v>3</v>
      </c>
      <c r="I212" s="11">
        <v>3</v>
      </c>
      <c r="J212" s="11">
        <v>5</v>
      </c>
      <c r="K212" s="11">
        <v>6</v>
      </c>
      <c r="L212" s="11">
        <v>9</v>
      </c>
    </row>
    <row r="213" spans="1:12" ht="60">
      <c r="A213" s="8">
        <v>38</v>
      </c>
      <c r="B213" s="11"/>
      <c r="C213" s="8" t="s">
        <v>12</v>
      </c>
      <c r="D213" s="8" t="s">
        <v>117</v>
      </c>
      <c r="E213" s="8" t="s">
        <v>118</v>
      </c>
      <c r="F213" s="8">
        <v>7</v>
      </c>
      <c r="G213" s="8">
        <v>6</v>
      </c>
      <c r="H213" s="8">
        <v>3</v>
      </c>
      <c r="I213" s="8">
        <v>3</v>
      </c>
      <c r="J213" s="8">
        <v>5</v>
      </c>
      <c r="K213" s="8">
        <v>6</v>
      </c>
      <c r="L213" s="8">
        <v>9</v>
      </c>
    </row>
    <row r="214" spans="1:12" ht="75">
      <c r="A214" s="9"/>
      <c r="B214" s="11">
        <v>92401000000</v>
      </c>
      <c r="C214" s="11" t="s">
        <v>11</v>
      </c>
      <c r="D214" s="11" t="s">
        <v>113</v>
      </c>
      <c r="E214" s="11" t="s">
        <v>152</v>
      </c>
      <c r="F214" s="11">
        <v>1</v>
      </c>
      <c r="G214" s="11">
        <v>1</v>
      </c>
      <c r="H214" s="11">
        <v>1</v>
      </c>
      <c r="I214" s="11">
        <v>2</v>
      </c>
      <c r="J214" s="11">
        <v>1</v>
      </c>
      <c r="K214" s="11">
        <v>1</v>
      </c>
      <c r="L214" s="11">
        <v>1</v>
      </c>
    </row>
    <row r="215" spans="1:12" ht="75">
      <c r="A215" s="8">
        <v>39</v>
      </c>
      <c r="B215" s="20"/>
      <c r="C215" s="8" t="s">
        <v>12</v>
      </c>
      <c r="D215" s="8" t="s">
        <v>113</v>
      </c>
      <c r="E215" s="8" t="s">
        <v>152</v>
      </c>
      <c r="F215" s="8">
        <v>1</v>
      </c>
      <c r="G215" s="8">
        <v>1</v>
      </c>
      <c r="H215" s="8">
        <v>1</v>
      </c>
      <c r="I215" s="8">
        <v>2</v>
      </c>
      <c r="J215" s="8">
        <v>1</v>
      </c>
      <c r="K215" s="8">
        <v>1</v>
      </c>
      <c r="L215" s="8">
        <v>1</v>
      </c>
    </row>
    <row r="216" spans="1:12" ht="30">
      <c r="A216" s="10"/>
      <c r="B216" s="11">
        <v>92401000000</v>
      </c>
      <c r="C216" s="11" t="s">
        <v>11</v>
      </c>
      <c r="D216" s="11" t="s">
        <v>119</v>
      </c>
      <c r="E216" s="13" t="s">
        <v>120</v>
      </c>
      <c r="F216" s="11">
        <v>20</v>
      </c>
      <c r="G216" s="11">
        <v>20</v>
      </c>
      <c r="H216" s="11">
        <v>20</v>
      </c>
      <c r="I216" s="11">
        <v>20</v>
      </c>
      <c r="J216" s="11">
        <v>20</v>
      </c>
      <c r="K216" s="11">
        <v>20</v>
      </c>
      <c r="L216" s="11">
        <v>20</v>
      </c>
    </row>
    <row r="217" spans="1:12" ht="30">
      <c r="A217" s="8">
        <v>40</v>
      </c>
      <c r="B217" s="11"/>
      <c r="C217" s="9" t="s">
        <v>12</v>
      </c>
      <c r="D217" s="8" t="s">
        <v>119</v>
      </c>
      <c r="E217" s="16" t="s">
        <v>120</v>
      </c>
      <c r="F217" s="8">
        <v>20</v>
      </c>
      <c r="G217" s="8">
        <v>20</v>
      </c>
      <c r="H217" s="8">
        <v>20</v>
      </c>
      <c r="I217" s="8">
        <v>20</v>
      </c>
      <c r="J217" s="8">
        <v>20</v>
      </c>
      <c r="K217" s="8">
        <v>20</v>
      </c>
      <c r="L217" s="8">
        <v>20</v>
      </c>
    </row>
    <row r="218" spans="1:12" ht="30">
      <c r="A218" s="9"/>
      <c r="B218" s="11">
        <v>92201000000</v>
      </c>
      <c r="C218" s="11" t="s">
        <v>56</v>
      </c>
      <c r="D218" s="11" t="s">
        <v>153</v>
      </c>
      <c r="E218" s="13" t="s">
        <v>158</v>
      </c>
      <c r="F218" s="11">
        <v>0</v>
      </c>
      <c r="G218" s="11">
        <v>1</v>
      </c>
      <c r="H218" s="11">
        <v>0</v>
      </c>
      <c r="I218" s="11">
        <v>0</v>
      </c>
      <c r="J218" s="11">
        <v>1</v>
      </c>
      <c r="K218" s="11">
        <v>2</v>
      </c>
      <c r="L218" s="11">
        <v>0</v>
      </c>
    </row>
    <row r="219" spans="1:12" ht="30">
      <c r="A219" s="9"/>
      <c r="B219" s="11">
        <v>92204000000</v>
      </c>
      <c r="C219" s="11" t="s">
        <v>22</v>
      </c>
      <c r="D219" s="11" t="s">
        <v>153</v>
      </c>
      <c r="E219" s="13" t="s">
        <v>158</v>
      </c>
      <c r="F219" s="11">
        <v>0</v>
      </c>
      <c r="G219" s="11">
        <v>0</v>
      </c>
      <c r="H219" s="11">
        <v>1</v>
      </c>
      <c r="I219" s="11">
        <v>0</v>
      </c>
      <c r="J219" s="11">
        <v>0</v>
      </c>
      <c r="K219" s="11">
        <v>0</v>
      </c>
      <c r="L219" s="11">
        <v>1</v>
      </c>
    </row>
    <row r="220" spans="1:12" ht="15">
      <c r="A220" s="9"/>
      <c r="B220" s="11">
        <v>92206000000</v>
      </c>
      <c r="C220" s="11" t="s">
        <v>65</v>
      </c>
      <c r="D220" s="11" t="s">
        <v>153</v>
      </c>
      <c r="E220" s="13" t="s">
        <v>158</v>
      </c>
      <c r="F220" s="11">
        <v>0</v>
      </c>
      <c r="G220" s="11">
        <v>1</v>
      </c>
      <c r="H220" s="11">
        <v>0</v>
      </c>
      <c r="I220" s="11">
        <v>0</v>
      </c>
      <c r="J220" s="11">
        <v>1</v>
      </c>
      <c r="K220" s="11">
        <v>2</v>
      </c>
      <c r="L220" s="11">
        <v>1</v>
      </c>
    </row>
    <row r="221" spans="1:12" ht="30">
      <c r="A221" s="9"/>
      <c r="B221" s="11">
        <v>92405000000</v>
      </c>
      <c r="C221" s="11" t="s">
        <v>43</v>
      </c>
      <c r="D221" s="11" t="s">
        <v>153</v>
      </c>
      <c r="E221" s="13" t="s">
        <v>158</v>
      </c>
      <c r="F221" s="11">
        <v>0</v>
      </c>
      <c r="G221" s="11">
        <v>0</v>
      </c>
      <c r="H221" s="11">
        <v>1</v>
      </c>
      <c r="I221" s="11">
        <v>0</v>
      </c>
      <c r="J221" s="11">
        <v>0</v>
      </c>
      <c r="K221" s="11">
        <v>0</v>
      </c>
      <c r="L221" s="11">
        <v>0</v>
      </c>
    </row>
    <row r="222" spans="1:12" ht="30">
      <c r="A222" s="9"/>
      <c r="B222" s="11">
        <v>92210000000</v>
      </c>
      <c r="C222" s="11" t="s">
        <v>25</v>
      </c>
      <c r="D222" s="11" t="s">
        <v>153</v>
      </c>
      <c r="E222" s="13" t="s">
        <v>158</v>
      </c>
      <c r="F222" s="11">
        <v>1</v>
      </c>
      <c r="G222" s="11">
        <v>0</v>
      </c>
      <c r="H222" s="11">
        <v>0</v>
      </c>
      <c r="I222" s="11">
        <v>1</v>
      </c>
      <c r="J222" s="11">
        <v>0</v>
      </c>
      <c r="K222" s="11">
        <v>0</v>
      </c>
      <c r="L222" s="11">
        <v>0</v>
      </c>
    </row>
    <row r="223" spans="1:12" ht="30">
      <c r="A223" s="9"/>
      <c r="B223" s="11">
        <v>92212000000</v>
      </c>
      <c r="C223" s="11" t="s">
        <v>41</v>
      </c>
      <c r="D223" s="11" t="s">
        <v>153</v>
      </c>
      <c r="E223" s="13" t="s">
        <v>158</v>
      </c>
      <c r="F223" s="11">
        <v>1</v>
      </c>
      <c r="G223" s="11">
        <v>0</v>
      </c>
      <c r="H223" s="11">
        <v>0</v>
      </c>
      <c r="I223" s="11">
        <v>0</v>
      </c>
      <c r="J223" s="11">
        <v>0</v>
      </c>
      <c r="K223" s="11">
        <v>2</v>
      </c>
      <c r="L223" s="11">
        <v>0</v>
      </c>
    </row>
    <row r="224" spans="1:12" ht="30">
      <c r="A224" s="9"/>
      <c r="B224" s="11">
        <v>92202000000</v>
      </c>
      <c r="C224" s="11" t="s">
        <v>88</v>
      </c>
      <c r="D224" s="11" t="s">
        <v>153</v>
      </c>
      <c r="E224" s="13" t="s">
        <v>158</v>
      </c>
      <c r="F224" s="11">
        <v>1</v>
      </c>
      <c r="G224" s="11">
        <v>0</v>
      </c>
      <c r="H224" s="11">
        <v>1</v>
      </c>
      <c r="I224" s="11">
        <v>0</v>
      </c>
      <c r="J224" s="11">
        <v>0</v>
      </c>
      <c r="K224" s="11">
        <v>1</v>
      </c>
      <c r="L224" s="11">
        <v>0</v>
      </c>
    </row>
    <row r="225" spans="1:12" ht="30">
      <c r="A225" s="9"/>
      <c r="B225" s="11">
        <v>92205000000</v>
      </c>
      <c r="C225" s="11" t="s">
        <v>26</v>
      </c>
      <c r="D225" s="11" t="s">
        <v>153</v>
      </c>
      <c r="E225" s="13" t="s">
        <v>158</v>
      </c>
      <c r="F225" s="11">
        <v>0</v>
      </c>
      <c r="G225" s="11">
        <v>1</v>
      </c>
      <c r="H225" s="11">
        <v>0</v>
      </c>
      <c r="I225" s="11">
        <v>1</v>
      </c>
      <c r="J225" s="11">
        <v>0</v>
      </c>
      <c r="K225" s="11">
        <v>0</v>
      </c>
      <c r="L225" s="11">
        <v>0</v>
      </c>
    </row>
    <row r="226" spans="1:12" ht="30">
      <c r="A226" s="9"/>
      <c r="B226" s="11">
        <v>92213000000</v>
      </c>
      <c r="C226" s="11" t="s">
        <v>21</v>
      </c>
      <c r="D226" s="11" t="s">
        <v>153</v>
      </c>
      <c r="E226" s="13" t="s">
        <v>158</v>
      </c>
      <c r="F226" s="11">
        <v>0</v>
      </c>
      <c r="G226" s="11">
        <v>0</v>
      </c>
      <c r="H226" s="11">
        <v>1</v>
      </c>
      <c r="I226" s="11">
        <v>0</v>
      </c>
      <c r="J226" s="11">
        <v>1</v>
      </c>
      <c r="K226" s="11">
        <v>0</v>
      </c>
      <c r="L226" s="11">
        <v>2</v>
      </c>
    </row>
    <row r="227" spans="1:12" ht="15">
      <c r="A227" s="9"/>
      <c r="B227" s="11">
        <v>92214000000</v>
      </c>
      <c r="C227" s="11" t="s">
        <v>27</v>
      </c>
      <c r="D227" s="11" t="s">
        <v>153</v>
      </c>
      <c r="E227" s="13" t="s">
        <v>158</v>
      </c>
      <c r="F227" s="11">
        <v>8</v>
      </c>
      <c r="G227" s="11">
        <v>9</v>
      </c>
      <c r="H227" s="11">
        <v>8</v>
      </c>
      <c r="I227" s="11">
        <v>5</v>
      </c>
      <c r="J227" s="11">
        <v>6</v>
      </c>
      <c r="K227" s="11">
        <v>6</v>
      </c>
      <c r="L227" s="11">
        <v>3</v>
      </c>
    </row>
    <row r="228" spans="1:12" ht="30">
      <c r="A228" s="9"/>
      <c r="B228" s="11">
        <v>92217000000</v>
      </c>
      <c r="C228" s="11" t="s">
        <v>63</v>
      </c>
      <c r="D228" s="11" t="s">
        <v>153</v>
      </c>
      <c r="E228" s="13" t="s">
        <v>158</v>
      </c>
      <c r="F228" s="11">
        <v>0</v>
      </c>
      <c r="G228" s="11">
        <v>1</v>
      </c>
      <c r="H228" s="11">
        <v>0</v>
      </c>
      <c r="I228" s="11">
        <v>1</v>
      </c>
      <c r="J228" s="11">
        <v>0</v>
      </c>
      <c r="K228" s="11">
        <v>2</v>
      </c>
      <c r="L228" s="11">
        <v>1</v>
      </c>
    </row>
    <row r="229" spans="1:12" ht="30">
      <c r="A229" s="9"/>
      <c r="B229" s="11">
        <v>92217000000</v>
      </c>
      <c r="C229" s="11" t="s">
        <v>83</v>
      </c>
      <c r="D229" s="11" t="s">
        <v>153</v>
      </c>
      <c r="E229" s="13" t="s">
        <v>158</v>
      </c>
      <c r="F229" s="11">
        <v>0</v>
      </c>
      <c r="G229" s="11">
        <v>1</v>
      </c>
      <c r="H229" s="11">
        <v>0</v>
      </c>
      <c r="I229" s="11">
        <v>0</v>
      </c>
      <c r="J229" s="11">
        <v>0</v>
      </c>
      <c r="K229" s="11">
        <v>0</v>
      </c>
      <c r="L229" s="11">
        <v>2</v>
      </c>
    </row>
    <row r="230" spans="1:12" ht="15">
      <c r="A230" s="9"/>
      <c r="B230" s="11">
        <v>92218000000</v>
      </c>
      <c r="C230" s="11" t="s">
        <v>89</v>
      </c>
      <c r="D230" s="11" t="s">
        <v>153</v>
      </c>
      <c r="E230" s="13" t="s">
        <v>158</v>
      </c>
      <c r="F230" s="11">
        <v>1</v>
      </c>
      <c r="G230" s="11">
        <v>0</v>
      </c>
      <c r="H230" s="11">
        <v>0</v>
      </c>
      <c r="I230" s="11">
        <v>1</v>
      </c>
      <c r="J230" s="11">
        <v>0</v>
      </c>
      <c r="K230" s="11">
        <v>0</v>
      </c>
      <c r="L230" s="11">
        <v>0</v>
      </c>
    </row>
    <row r="231" spans="1:12" ht="30">
      <c r="A231" s="9"/>
      <c r="B231" s="11">
        <v>92220000000</v>
      </c>
      <c r="C231" s="11" t="s">
        <v>28</v>
      </c>
      <c r="D231" s="11" t="s">
        <v>153</v>
      </c>
      <c r="E231" s="13" t="s">
        <v>158</v>
      </c>
      <c r="F231" s="11">
        <v>0</v>
      </c>
      <c r="G231" s="11">
        <v>0</v>
      </c>
      <c r="H231" s="11">
        <v>1</v>
      </c>
      <c r="I231" s="11">
        <v>0</v>
      </c>
      <c r="J231" s="11">
        <v>0</v>
      </c>
      <c r="K231" s="11">
        <v>3</v>
      </c>
      <c r="L231" s="11">
        <v>2</v>
      </c>
    </row>
    <row r="232" spans="1:12" ht="30">
      <c r="A232" s="9"/>
      <c r="B232" s="11">
        <v>92222000000</v>
      </c>
      <c r="C232" s="11" t="s">
        <v>57</v>
      </c>
      <c r="D232" s="11" t="s">
        <v>153</v>
      </c>
      <c r="E232" s="13" t="s">
        <v>158</v>
      </c>
      <c r="F232" s="11">
        <v>0</v>
      </c>
      <c r="G232" s="11">
        <v>0</v>
      </c>
      <c r="H232" s="11">
        <v>1</v>
      </c>
      <c r="I232" s="11">
        <v>0</v>
      </c>
      <c r="J232" s="11">
        <v>0</v>
      </c>
      <c r="K232" s="11">
        <v>1</v>
      </c>
      <c r="L232" s="11">
        <v>0</v>
      </c>
    </row>
    <row r="233" spans="1:12" ht="30">
      <c r="A233" s="9"/>
      <c r="B233" s="11">
        <v>92226000000</v>
      </c>
      <c r="C233" s="11" t="s">
        <v>29</v>
      </c>
      <c r="D233" s="11" t="s">
        <v>153</v>
      </c>
      <c r="E233" s="13" t="s">
        <v>158</v>
      </c>
      <c r="F233" s="11">
        <v>0</v>
      </c>
      <c r="G233" s="11">
        <v>0</v>
      </c>
      <c r="H233" s="11">
        <v>1</v>
      </c>
      <c r="I233" s="11">
        <v>0</v>
      </c>
      <c r="J233" s="11">
        <v>0</v>
      </c>
      <c r="K233" s="11">
        <v>0</v>
      </c>
      <c r="L233" s="11">
        <v>1</v>
      </c>
    </row>
    <row r="234" spans="1:12" ht="30">
      <c r="A234" s="9"/>
      <c r="B234" s="11">
        <v>92227000000</v>
      </c>
      <c r="C234" s="11" t="s">
        <v>84</v>
      </c>
      <c r="D234" s="11" t="s">
        <v>153</v>
      </c>
      <c r="E234" s="13" t="s">
        <v>158</v>
      </c>
      <c r="F234" s="11">
        <v>0</v>
      </c>
      <c r="G234" s="11">
        <v>0</v>
      </c>
      <c r="H234" s="11">
        <v>1</v>
      </c>
      <c r="I234" s="11">
        <v>1</v>
      </c>
      <c r="J234" s="11">
        <v>3</v>
      </c>
      <c r="K234" s="11">
        <v>3</v>
      </c>
      <c r="L234" s="11">
        <v>0</v>
      </c>
    </row>
    <row r="235" spans="1:12" ht="30">
      <c r="A235" s="9"/>
      <c r="B235" s="11">
        <v>92228000000</v>
      </c>
      <c r="C235" s="11" t="s">
        <v>19</v>
      </c>
      <c r="D235" s="11" t="s">
        <v>153</v>
      </c>
      <c r="E235" s="13" t="s">
        <v>158</v>
      </c>
      <c r="F235" s="11">
        <v>1</v>
      </c>
      <c r="G235" s="11">
        <v>0</v>
      </c>
      <c r="H235" s="11">
        <v>0</v>
      </c>
      <c r="I235" s="11">
        <v>1</v>
      </c>
      <c r="J235" s="11">
        <v>0</v>
      </c>
      <c r="K235" s="11">
        <v>1</v>
      </c>
      <c r="L235" s="11">
        <v>0</v>
      </c>
    </row>
    <row r="236" spans="1:12" ht="15">
      <c r="A236" s="9"/>
      <c r="B236" s="11">
        <v>92229000000</v>
      </c>
      <c r="C236" s="11" t="s">
        <v>58</v>
      </c>
      <c r="D236" s="11" t="s">
        <v>153</v>
      </c>
      <c r="E236" s="13" t="s">
        <v>158</v>
      </c>
      <c r="F236" s="11">
        <v>0</v>
      </c>
      <c r="G236" s="11">
        <v>0</v>
      </c>
      <c r="H236" s="11">
        <v>1</v>
      </c>
      <c r="I236" s="11">
        <v>0</v>
      </c>
      <c r="J236" s="11">
        <v>0</v>
      </c>
      <c r="K236" s="11">
        <v>2</v>
      </c>
      <c r="L236" s="11">
        <v>0</v>
      </c>
    </row>
    <row r="237" spans="1:12" ht="30">
      <c r="A237" s="9"/>
      <c r="B237" s="11">
        <v>92230000000</v>
      </c>
      <c r="C237" s="11" t="s">
        <v>30</v>
      </c>
      <c r="D237" s="11" t="s">
        <v>153</v>
      </c>
      <c r="E237" s="13" t="s">
        <v>158</v>
      </c>
      <c r="F237" s="11">
        <v>1</v>
      </c>
      <c r="G237" s="11">
        <v>0</v>
      </c>
      <c r="H237" s="11">
        <v>0</v>
      </c>
      <c r="I237" s="11">
        <v>1</v>
      </c>
      <c r="J237" s="11">
        <v>0</v>
      </c>
      <c r="K237" s="11">
        <v>0</v>
      </c>
      <c r="L237" s="11">
        <v>1</v>
      </c>
    </row>
    <row r="238" spans="1:12" ht="30">
      <c r="A238" s="9"/>
      <c r="B238" s="11">
        <v>92233000000</v>
      </c>
      <c r="C238" s="11" t="s">
        <v>90</v>
      </c>
      <c r="D238" s="11" t="s">
        <v>153</v>
      </c>
      <c r="E238" s="13" t="s">
        <v>158</v>
      </c>
      <c r="F238" s="11">
        <v>0</v>
      </c>
      <c r="G238" s="11">
        <v>1</v>
      </c>
      <c r="H238" s="11">
        <v>0</v>
      </c>
      <c r="I238" s="11">
        <v>0</v>
      </c>
      <c r="J238" s="11">
        <v>1</v>
      </c>
      <c r="K238" s="11">
        <v>0</v>
      </c>
      <c r="L238" s="11">
        <v>1</v>
      </c>
    </row>
    <row r="239" spans="1:12" ht="45">
      <c r="A239" s="9"/>
      <c r="B239" s="11">
        <v>92234000000</v>
      </c>
      <c r="C239" s="11" t="s">
        <v>20</v>
      </c>
      <c r="D239" s="11" t="s">
        <v>153</v>
      </c>
      <c r="E239" s="13" t="s">
        <v>158</v>
      </c>
      <c r="F239" s="11">
        <v>0</v>
      </c>
      <c r="G239" s="11">
        <v>1</v>
      </c>
      <c r="H239" s="11">
        <v>0</v>
      </c>
      <c r="I239" s="11">
        <v>0</v>
      </c>
      <c r="J239" s="11">
        <v>0</v>
      </c>
      <c r="K239" s="11">
        <v>1</v>
      </c>
      <c r="L239" s="11">
        <v>1</v>
      </c>
    </row>
    <row r="240" spans="1:12" ht="30">
      <c r="A240" s="9"/>
      <c r="B240" s="11">
        <v>92236000000</v>
      </c>
      <c r="C240" s="11" t="s">
        <v>31</v>
      </c>
      <c r="D240" s="11" t="s">
        <v>153</v>
      </c>
      <c r="E240" s="13" t="s">
        <v>158</v>
      </c>
      <c r="F240" s="11">
        <v>0</v>
      </c>
      <c r="G240" s="11">
        <v>0</v>
      </c>
      <c r="H240" s="11">
        <v>1</v>
      </c>
      <c r="I240" s="11">
        <v>0</v>
      </c>
      <c r="J240" s="11">
        <v>0</v>
      </c>
      <c r="K240" s="11">
        <v>0</v>
      </c>
      <c r="L240" s="11">
        <v>0</v>
      </c>
    </row>
    <row r="241" spans="1:12" ht="30">
      <c r="A241" s="9"/>
      <c r="B241" s="11">
        <v>92238000000</v>
      </c>
      <c r="C241" s="11" t="s">
        <v>15</v>
      </c>
      <c r="D241" s="11" t="s">
        <v>153</v>
      </c>
      <c r="E241" s="13" t="s">
        <v>158</v>
      </c>
      <c r="F241" s="11">
        <v>1</v>
      </c>
      <c r="G241" s="11">
        <v>0</v>
      </c>
      <c r="H241" s="11">
        <v>0</v>
      </c>
      <c r="I241" s="11">
        <v>1</v>
      </c>
      <c r="J241" s="11">
        <v>0</v>
      </c>
      <c r="K241" s="11">
        <v>0</v>
      </c>
      <c r="L241" s="11">
        <v>2</v>
      </c>
    </row>
    <row r="242" spans="1:12" ht="30">
      <c r="A242" s="9"/>
      <c r="B242" s="11">
        <v>92239000000</v>
      </c>
      <c r="C242" s="11" t="s">
        <v>32</v>
      </c>
      <c r="D242" s="11" t="s">
        <v>153</v>
      </c>
      <c r="E242" s="13" t="s">
        <v>158</v>
      </c>
      <c r="F242" s="11">
        <v>1</v>
      </c>
      <c r="G242" s="11">
        <v>0</v>
      </c>
      <c r="H242" s="11">
        <v>0</v>
      </c>
      <c r="I242" s="11">
        <v>1</v>
      </c>
      <c r="J242" s="11">
        <v>0</v>
      </c>
      <c r="K242" s="11">
        <v>1</v>
      </c>
      <c r="L242" s="11">
        <v>0</v>
      </c>
    </row>
    <row r="243" spans="1:12" ht="30">
      <c r="A243" s="9"/>
      <c r="B243" s="11">
        <v>92240000000</v>
      </c>
      <c r="C243" s="11" t="s">
        <v>91</v>
      </c>
      <c r="D243" s="11" t="s">
        <v>153</v>
      </c>
      <c r="E243" s="13" t="s">
        <v>158</v>
      </c>
      <c r="F243" s="11">
        <v>0</v>
      </c>
      <c r="G243" s="11">
        <v>1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1:12" ht="30">
      <c r="A244" s="9"/>
      <c r="B244" s="11">
        <v>92242000000</v>
      </c>
      <c r="C244" s="11" t="s">
        <v>33</v>
      </c>
      <c r="D244" s="11" t="s">
        <v>153</v>
      </c>
      <c r="E244" s="13" t="s">
        <v>158</v>
      </c>
      <c r="F244" s="11">
        <v>1</v>
      </c>
      <c r="G244" s="11">
        <v>0</v>
      </c>
      <c r="H244" s="11">
        <v>0</v>
      </c>
      <c r="I244" s="11">
        <v>1</v>
      </c>
      <c r="J244" s="11">
        <v>0</v>
      </c>
      <c r="K244" s="11">
        <v>0</v>
      </c>
      <c r="L244" s="11">
        <v>2</v>
      </c>
    </row>
    <row r="245" spans="1:12" ht="30">
      <c r="A245" s="9"/>
      <c r="B245" s="11">
        <v>92435000000</v>
      </c>
      <c r="C245" s="11" t="s">
        <v>92</v>
      </c>
      <c r="D245" s="11" t="s">
        <v>153</v>
      </c>
      <c r="E245" s="13" t="s">
        <v>158</v>
      </c>
      <c r="F245" s="11">
        <v>0</v>
      </c>
      <c r="G245" s="11">
        <v>1</v>
      </c>
      <c r="H245" s="11">
        <v>0</v>
      </c>
      <c r="I245" s="11">
        <v>0</v>
      </c>
      <c r="J245" s="11">
        <v>0</v>
      </c>
      <c r="K245" s="11">
        <v>0</v>
      </c>
      <c r="L245" s="11">
        <v>1</v>
      </c>
    </row>
    <row r="246" spans="1:12" ht="30">
      <c r="A246" s="9"/>
      <c r="B246" s="11">
        <v>92245000000</v>
      </c>
      <c r="C246" s="11" t="s">
        <v>154</v>
      </c>
      <c r="D246" s="11" t="s">
        <v>153</v>
      </c>
      <c r="E246" s="13" t="s">
        <v>158</v>
      </c>
      <c r="F246" s="11">
        <v>0</v>
      </c>
      <c r="G246" s="11">
        <v>0</v>
      </c>
      <c r="H246" s="11">
        <v>1</v>
      </c>
      <c r="I246" s="11">
        <v>0</v>
      </c>
      <c r="J246" s="11">
        <v>0</v>
      </c>
      <c r="K246" s="11">
        <v>0</v>
      </c>
      <c r="L246" s="11">
        <v>1</v>
      </c>
    </row>
    <row r="247" spans="1:12" ht="30">
      <c r="A247" s="9"/>
      <c r="B247" s="11">
        <v>92246000000</v>
      </c>
      <c r="C247" s="11" t="s">
        <v>155</v>
      </c>
      <c r="D247" s="11" t="s">
        <v>153</v>
      </c>
      <c r="E247" s="13" t="s">
        <v>158</v>
      </c>
      <c r="F247" s="11">
        <v>8</v>
      </c>
      <c r="G247" s="11">
        <v>9</v>
      </c>
      <c r="H247" s="11">
        <v>8</v>
      </c>
      <c r="I247" s="11">
        <v>5</v>
      </c>
      <c r="J247" s="11">
        <v>3</v>
      </c>
      <c r="K247" s="11">
        <v>3</v>
      </c>
      <c r="L247" s="11">
        <v>3</v>
      </c>
    </row>
    <row r="248" spans="1:12" ht="30">
      <c r="A248" s="9"/>
      <c r="B248" s="11">
        <v>92248000000</v>
      </c>
      <c r="C248" s="11" t="s">
        <v>42</v>
      </c>
      <c r="D248" s="11" t="s">
        <v>153</v>
      </c>
      <c r="E248" s="13" t="s">
        <v>158</v>
      </c>
      <c r="F248" s="11">
        <v>0</v>
      </c>
      <c r="G248" s="11">
        <v>0</v>
      </c>
      <c r="H248" s="11">
        <v>1</v>
      </c>
      <c r="I248" s="11">
        <v>0</v>
      </c>
      <c r="J248" s="11">
        <v>0</v>
      </c>
      <c r="K248" s="11">
        <v>0</v>
      </c>
      <c r="L248" s="11">
        <v>1</v>
      </c>
    </row>
    <row r="249" spans="1:12" ht="30">
      <c r="A249" s="9"/>
      <c r="B249" s="11">
        <v>92250000000</v>
      </c>
      <c r="C249" s="11" t="s">
        <v>34</v>
      </c>
      <c r="D249" s="11" t="s">
        <v>153</v>
      </c>
      <c r="E249" s="13" t="s">
        <v>158</v>
      </c>
      <c r="F249" s="11">
        <v>0</v>
      </c>
      <c r="G249" s="11">
        <v>0</v>
      </c>
      <c r="H249" s="11">
        <v>1</v>
      </c>
      <c r="I249" s="11">
        <v>0</v>
      </c>
      <c r="J249" s="11">
        <v>1</v>
      </c>
      <c r="K249" s="11">
        <v>0</v>
      </c>
      <c r="L249" s="11">
        <v>1</v>
      </c>
    </row>
    <row r="250" spans="1:12" ht="30">
      <c r="A250" s="9"/>
      <c r="B250" s="11">
        <v>92252000000</v>
      </c>
      <c r="C250" s="11" t="s">
        <v>156</v>
      </c>
      <c r="D250" s="11" t="s">
        <v>153</v>
      </c>
      <c r="E250" s="13" t="s">
        <v>158</v>
      </c>
      <c r="F250" s="11">
        <v>0</v>
      </c>
      <c r="G250" s="11">
        <v>0</v>
      </c>
      <c r="H250" s="11">
        <v>1</v>
      </c>
      <c r="I250" s="11">
        <v>0</v>
      </c>
      <c r="J250" s="11">
        <v>1</v>
      </c>
      <c r="K250" s="11">
        <v>0</v>
      </c>
      <c r="L250" s="11">
        <v>0</v>
      </c>
    </row>
    <row r="251" spans="1:12" ht="30">
      <c r="A251" s="9"/>
      <c r="B251" s="11">
        <v>92253000000</v>
      </c>
      <c r="C251" s="11" t="s">
        <v>36</v>
      </c>
      <c r="D251" s="11" t="s">
        <v>153</v>
      </c>
      <c r="E251" s="13" t="s">
        <v>158</v>
      </c>
      <c r="F251" s="11">
        <v>0</v>
      </c>
      <c r="G251" s="11">
        <v>0</v>
      </c>
      <c r="H251" s="11">
        <v>1</v>
      </c>
      <c r="I251" s="11">
        <v>0</v>
      </c>
      <c r="J251" s="11">
        <v>0</v>
      </c>
      <c r="K251" s="11">
        <v>1</v>
      </c>
      <c r="L251" s="11">
        <v>1</v>
      </c>
    </row>
    <row r="252" spans="1:12" ht="30">
      <c r="A252" s="9"/>
      <c r="B252" s="11">
        <v>92232000000</v>
      </c>
      <c r="C252" s="11" t="s">
        <v>157</v>
      </c>
      <c r="D252" s="11" t="s">
        <v>153</v>
      </c>
      <c r="E252" s="13" t="s">
        <v>158</v>
      </c>
      <c r="F252" s="11">
        <v>0</v>
      </c>
      <c r="G252" s="11">
        <v>0</v>
      </c>
      <c r="H252" s="11">
        <v>1</v>
      </c>
      <c r="I252" s="11">
        <v>0</v>
      </c>
      <c r="J252" s="11">
        <v>0</v>
      </c>
      <c r="K252" s="11">
        <v>0</v>
      </c>
      <c r="L252" s="11">
        <v>1</v>
      </c>
    </row>
    <row r="253" spans="1:12" ht="30">
      <c r="A253" s="9"/>
      <c r="B253" s="11">
        <v>92255000000</v>
      </c>
      <c r="C253" s="11" t="s">
        <v>37</v>
      </c>
      <c r="D253" s="11" t="s">
        <v>153</v>
      </c>
      <c r="E253" s="13" t="s">
        <v>158</v>
      </c>
      <c r="F253" s="11">
        <v>0</v>
      </c>
      <c r="G253" s="11">
        <v>0</v>
      </c>
      <c r="H253" s="11">
        <v>1</v>
      </c>
      <c r="I253" s="11">
        <v>0</v>
      </c>
      <c r="J253" s="11">
        <v>0</v>
      </c>
      <c r="K253" s="11">
        <v>0</v>
      </c>
      <c r="L253" s="11">
        <v>1</v>
      </c>
    </row>
    <row r="254" spans="1:12" ht="30">
      <c r="A254" s="9"/>
      <c r="B254" s="11">
        <v>92257000000</v>
      </c>
      <c r="C254" s="11" t="s">
        <v>59</v>
      </c>
      <c r="D254" s="11" t="s">
        <v>153</v>
      </c>
      <c r="E254" s="13" t="s">
        <v>158</v>
      </c>
      <c r="F254" s="11">
        <v>0</v>
      </c>
      <c r="G254" s="11">
        <v>0</v>
      </c>
      <c r="H254" s="11">
        <v>1</v>
      </c>
      <c r="I254" s="11">
        <v>0</v>
      </c>
      <c r="J254" s="11">
        <v>1</v>
      </c>
      <c r="K254" s="11">
        <v>0</v>
      </c>
      <c r="L254" s="11">
        <v>1</v>
      </c>
    </row>
    <row r="255" spans="1:12" ht="15">
      <c r="A255" s="9"/>
      <c r="B255" s="11">
        <v>92258000000</v>
      </c>
      <c r="C255" s="11" t="s">
        <v>94</v>
      </c>
      <c r="D255" s="11" t="s">
        <v>153</v>
      </c>
      <c r="E255" s="13" t="s">
        <v>158</v>
      </c>
      <c r="F255" s="11">
        <v>1</v>
      </c>
      <c r="G255" s="11">
        <v>0</v>
      </c>
      <c r="H255" s="11">
        <v>1</v>
      </c>
      <c r="I255" s="11">
        <v>0</v>
      </c>
      <c r="J255" s="11">
        <v>0</v>
      </c>
      <c r="K255" s="11">
        <v>0</v>
      </c>
      <c r="L255" s="11">
        <v>2</v>
      </c>
    </row>
    <row r="256" spans="1:12" ht="30">
      <c r="A256" s="9"/>
      <c r="B256" s="11">
        <v>92259000000</v>
      </c>
      <c r="C256" s="11" t="s">
        <v>95</v>
      </c>
      <c r="D256" s="11" t="s">
        <v>153</v>
      </c>
      <c r="E256" s="13" t="s">
        <v>158</v>
      </c>
      <c r="F256" s="11">
        <v>0</v>
      </c>
      <c r="G256" s="11">
        <v>0</v>
      </c>
      <c r="H256" s="11">
        <v>1</v>
      </c>
      <c r="I256" s="11">
        <v>0</v>
      </c>
      <c r="J256" s="11">
        <v>1</v>
      </c>
      <c r="K256" s="11">
        <v>0</v>
      </c>
      <c r="L256" s="11">
        <v>1</v>
      </c>
    </row>
    <row r="257" spans="1:12" ht="30">
      <c r="A257" s="9"/>
      <c r="B257" s="11">
        <v>92254000000</v>
      </c>
      <c r="C257" s="11" t="s">
        <v>60</v>
      </c>
      <c r="D257" s="11" t="s">
        <v>153</v>
      </c>
      <c r="E257" s="13" t="s">
        <v>158</v>
      </c>
      <c r="F257" s="11">
        <v>0</v>
      </c>
      <c r="G257" s="11">
        <v>0</v>
      </c>
      <c r="H257" s="11">
        <v>1</v>
      </c>
      <c r="I257" s="11">
        <v>0</v>
      </c>
      <c r="J257" s="11">
        <v>0</v>
      </c>
      <c r="K257" s="11">
        <v>0</v>
      </c>
      <c r="L257" s="11">
        <v>2</v>
      </c>
    </row>
    <row r="258" spans="1:12" ht="30">
      <c r="A258" s="9"/>
      <c r="B258" s="11">
        <v>92258000000</v>
      </c>
      <c r="C258" s="11" t="s">
        <v>96</v>
      </c>
      <c r="D258" s="11" t="s">
        <v>153</v>
      </c>
      <c r="E258" s="13" t="s">
        <v>158</v>
      </c>
      <c r="F258" s="11">
        <v>1</v>
      </c>
      <c r="G258" s="11">
        <v>0</v>
      </c>
      <c r="H258" s="11">
        <v>1</v>
      </c>
      <c r="I258" s="11">
        <v>0</v>
      </c>
      <c r="J258" s="11">
        <v>0</v>
      </c>
      <c r="K258" s="11">
        <v>0</v>
      </c>
      <c r="L258" s="11">
        <v>0</v>
      </c>
    </row>
    <row r="259" spans="1:12" ht="30">
      <c r="A259" s="9"/>
      <c r="B259" s="11">
        <v>92259000000</v>
      </c>
      <c r="C259" s="11" t="s">
        <v>38</v>
      </c>
      <c r="D259" s="11" t="s">
        <v>153</v>
      </c>
      <c r="E259" s="13" t="s">
        <v>158</v>
      </c>
      <c r="F259" s="11">
        <v>0</v>
      </c>
      <c r="G259" s="11">
        <v>0</v>
      </c>
      <c r="H259" s="11">
        <v>1</v>
      </c>
      <c r="I259" s="11">
        <v>0</v>
      </c>
      <c r="J259" s="11">
        <v>1</v>
      </c>
      <c r="K259" s="11">
        <v>0</v>
      </c>
      <c r="L259" s="11">
        <v>2</v>
      </c>
    </row>
    <row r="260" spans="1:12" ht="30">
      <c r="A260" s="9"/>
      <c r="B260" s="11">
        <v>92254000000</v>
      </c>
      <c r="C260" s="11" t="s">
        <v>97</v>
      </c>
      <c r="D260" s="11" t="s">
        <v>153</v>
      </c>
      <c r="E260" s="13" t="s">
        <v>158</v>
      </c>
      <c r="F260" s="11">
        <v>0</v>
      </c>
      <c r="G260" s="11">
        <v>0</v>
      </c>
      <c r="H260" s="11">
        <v>1</v>
      </c>
      <c r="I260" s="11">
        <v>0</v>
      </c>
      <c r="J260" s="11">
        <v>0</v>
      </c>
      <c r="K260" s="11">
        <v>0</v>
      </c>
      <c r="L260" s="11">
        <v>2</v>
      </c>
    </row>
    <row r="261" spans="1:12" ht="15">
      <c r="A261" s="9"/>
      <c r="B261" s="11">
        <v>92430000000</v>
      </c>
      <c r="C261" s="11" t="s">
        <v>11</v>
      </c>
      <c r="D261" s="11" t="s">
        <v>153</v>
      </c>
      <c r="E261" s="13" t="s">
        <v>158</v>
      </c>
      <c r="F261" s="11">
        <v>31</v>
      </c>
      <c r="G261" s="11">
        <v>31</v>
      </c>
      <c r="H261" s="11">
        <v>22</v>
      </c>
      <c r="I261" s="11">
        <v>23</v>
      </c>
      <c r="J261" s="11">
        <v>24</v>
      </c>
      <c r="K261" s="11">
        <v>20</v>
      </c>
      <c r="L261" s="11">
        <v>21</v>
      </c>
    </row>
    <row r="262" spans="1:12" ht="30">
      <c r="A262" s="9"/>
      <c r="B262" s="11">
        <v>92401000000</v>
      </c>
      <c r="C262" s="11" t="s">
        <v>39</v>
      </c>
      <c r="D262" s="11" t="s">
        <v>153</v>
      </c>
      <c r="E262" s="13" t="s">
        <v>158</v>
      </c>
      <c r="F262" s="11">
        <v>19</v>
      </c>
      <c r="G262" s="11">
        <v>20</v>
      </c>
      <c r="H262" s="11">
        <v>21</v>
      </c>
      <c r="I262" s="11">
        <v>14</v>
      </c>
      <c r="J262" s="11">
        <v>15</v>
      </c>
      <c r="K262" s="11">
        <v>11</v>
      </c>
      <c r="L262" s="11">
        <v>12</v>
      </c>
    </row>
    <row r="263" spans="1:12" ht="15">
      <c r="A263" s="8">
        <v>41</v>
      </c>
      <c r="B263" s="11"/>
      <c r="C263" s="8" t="s">
        <v>12</v>
      </c>
      <c r="D263" s="8" t="s">
        <v>153</v>
      </c>
      <c r="E263" s="8" t="s">
        <v>158</v>
      </c>
      <c r="F263" s="8">
        <f>SUM(F218:F262)</f>
        <v>77</v>
      </c>
      <c r="G263" s="8">
        <f t="shared" ref="G263:L263" si="20">SUM(G218:G262)</f>
        <v>78</v>
      </c>
      <c r="H263" s="8">
        <f t="shared" si="20"/>
        <v>83</v>
      </c>
      <c r="I263" s="8">
        <f t="shared" si="20"/>
        <v>57</v>
      </c>
      <c r="J263" s="8">
        <f t="shared" si="20"/>
        <v>60</v>
      </c>
      <c r="K263" s="8">
        <f t="shared" si="20"/>
        <v>62</v>
      </c>
      <c r="L263" s="8">
        <f t="shared" si="20"/>
        <v>73</v>
      </c>
    </row>
    <row r="264" spans="1:12" ht="30">
      <c r="A264" s="10"/>
      <c r="B264" s="11">
        <v>92239000000</v>
      </c>
      <c r="C264" s="11" t="s">
        <v>33</v>
      </c>
      <c r="D264" s="11" t="s">
        <v>121</v>
      </c>
      <c r="E264" s="13" t="s">
        <v>122</v>
      </c>
      <c r="F264" s="11">
        <v>3</v>
      </c>
      <c r="G264" s="11">
        <v>2</v>
      </c>
      <c r="H264" s="11">
        <v>0</v>
      </c>
      <c r="I264" s="11">
        <v>0</v>
      </c>
      <c r="J264" s="11">
        <v>3</v>
      </c>
      <c r="K264" s="11">
        <v>1</v>
      </c>
      <c r="L264" s="11">
        <v>0</v>
      </c>
    </row>
    <row r="265" spans="1:12" ht="30">
      <c r="A265" s="8">
        <v>42</v>
      </c>
      <c r="B265" s="11"/>
      <c r="C265" s="8" t="s">
        <v>12</v>
      </c>
      <c r="D265" s="8" t="s">
        <v>121</v>
      </c>
      <c r="E265" s="8" t="s">
        <v>122</v>
      </c>
      <c r="F265" s="8">
        <v>3</v>
      </c>
      <c r="G265" s="8">
        <v>2</v>
      </c>
      <c r="H265" s="8">
        <v>0</v>
      </c>
      <c r="I265" s="8">
        <v>0</v>
      </c>
      <c r="J265" s="8">
        <v>3</v>
      </c>
      <c r="K265" s="8">
        <v>1</v>
      </c>
      <c r="L265" s="8">
        <v>0</v>
      </c>
    </row>
    <row r="266" spans="1:12" ht="30">
      <c r="A266" s="10"/>
      <c r="B266" s="11">
        <v>92253000000</v>
      </c>
      <c r="C266" s="11" t="s">
        <v>59</v>
      </c>
      <c r="D266" s="11" t="s">
        <v>123</v>
      </c>
      <c r="E266" s="13" t="s">
        <v>124</v>
      </c>
      <c r="F266" s="11">
        <v>2</v>
      </c>
      <c r="G266" s="11">
        <v>1</v>
      </c>
      <c r="H266" s="11">
        <v>2</v>
      </c>
      <c r="I266" s="11">
        <v>1</v>
      </c>
      <c r="J266" s="11">
        <v>1</v>
      </c>
      <c r="K266" s="11">
        <v>1</v>
      </c>
      <c r="L266" s="11">
        <f t="shared" ref="F266:L267" si="21">SUM(L265:L265)</f>
        <v>0</v>
      </c>
    </row>
    <row r="267" spans="1:12" ht="30">
      <c r="A267" s="8">
        <v>43</v>
      </c>
      <c r="B267" s="11"/>
      <c r="C267" s="8" t="s">
        <v>12</v>
      </c>
      <c r="D267" s="8" t="s">
        <v>123</v>
      </c>
      <c r="E267" s="8" t="s">
        <v>124</v>
      </c>
      <c r="F267" s="8">
        <f t="shared" si="21"/>
        <v>2</v>
      </c>
      <c r="G267" s="8">
        <f t="shared" si="21"/>
        <v>1</v>
      </c>
      <c r="H267" s="8">
        <f t="shared" si="21"/>
        <v>2</v>
      </c>
      <c r="I267" s="8">
        <f t="shared" si="21"/>
        <v>1</v>
      </c>
      <c r="J267" s="8">
        <f t="shared" si="21"/>
        <v>1</v>
      </c>
      <c r="K267" s="8">
        <f t="shared" si="21"/>
        <v>1</v>
      </c>
      <c r="L267" s="8">
        <f t="shared" si="21"/>
        <v>0</v>
      </c>
    </row>
    <row r="268" spans="1:12" ht="30">
      <c r="A268" s="10"/>
      <c r="B268" s="11">
        <v>92401000000</v>
      </c>
      <c r="C268" s="11" t="s">
        <v>11</v>
      </c>
      <c r="D268" s="11" t="s">
        <v>125</v>
      </c>
      <c r="E268" s="13" t="s">
        <v>126</v>
      </c>
      <c r="F268" s="11">
        <v>20</v>
      </c>
      <c r="G268" s="11">
        <v>22</v>
      </c>
      <c r="H268" s="11">
        <v>24</v>
      </c>
      <c r="I268" s="11">
        <v>26</v>
      </c>
      <c r="J268" s="11">
        <v>28</v>
      </c>
      <c r="K268" s="11">
        <v>30</v>
      </c>
      <c r="L268" s="11">
        <v>32</v>
      </c>
    </row>
    <row r="269" spans="1:12" ht="30">
      <c r="A269" s="10"/>
      <c r="B269" s="11">
        <v>92202000000</v>
      </c>
      <c r="C269" s="11" t="s">
        <v>22</v>
      </c>
      <c r="D269" s="11" t="s">
        <v>125</v>
      </c>
      <c r="E269" s="13" t="s">
        <v>126</v>
      </c>
      <c r="F269" s="11">
        <v>1</v>
      </c>
      <c r="G269" s="11">
        <v>2</v>
      </c>
      <c r="H269" s="11">
        <v>3</v>
      </c>
      <c r="I269" s="11">
        <v>0</v>
      </c>
      <c r="J269" s="11">
        <v>2</v>
      </c>
      <c r="K269" s="11">
        <v>2</v>
      </c>
      <c r="L269" s="11">
        <v>1</v>
      </c>
    </row>
    <row r="270" spans="1:12" ht="30">
      <c r="A270" s="10"/>
      <c r="B270" s="11">
        <v>92417000000</v>
      </c>
      <c r="C270" s="11" t="s">
        <v>18</v>
      </c>
      <c r="D270" s="11" t="s">
        <v>125</v>
      </c>
      <c r="E270" s="13" t="s">
        <v>126</v>
      </c>
      <c r="F270" s="11">
        <v>2</v>
      </c>
      <c r="G270" s="11">
        <v>0</v>
      </c>
      <c r="H270" s="11">
        <v>0</v>
      </c>
      <c r="I270" s="11">
        <v>1</v>
      </c>
      <c r="J270" s="11">
        <v>0</v>
      </c>
      <c r="K270" s="11">
        <v>2</v>
      </c>
      <c r="L270" s="11">
        <v>0</v>
      </c>
    </row>
    <row r="271" spans="1:12" ht="45">
      <c r="A271" s="8">
        <v>44</v>
      </c>
      <c r="B271" s="11"/>
      <c r="C271" s="8" t="s">
        <v>12</v>
      </c>
      <c r="D271" s="8" t="s">
        <v>125</v>
      </c>
      <c r="E271" s="8" t="s">
        <v>126</v>
      </c>
      <c r="F271" s="8">
        <f t="shared" ref="F271:L271" si="22">SUM(F268:F270)</f>
        <v>23</v>
      </c>
      <c r="G271" s="8">
        <f t="shared" si="22"/>
        <v>24</v>
      </c>
      <c r="H271" s="8">
        <f t="shared" si="22"/>
        <v>27</v>
      </c>
      <c r="I271" s="8">
        <f t="shared" si="22"/>
        <v>27</v>
      </c>
      <c r="J271" s="8">
        <f t="shared" si="22"/>
        <v>30</v>
      </c>
      <c r="K271" s="8">
        <f t="shared" si="22"/>
        <v>34</v>
      </c>
      <c r="L271" s="8">
        <f t="shared" si="22"/>
        <v>33</v>
      </c>
    </row>
    <row r="272" spans="1:12" ht="30">
      <c r="A272" s="10"/>
      <c r="B272" s="11">
        <v>92401000000</v>
      </c>
      <c r="C272" s="11" t="s">
        <v>11</v>
      </c>
      <c r="D272" s="11" t="s">
        <v>127</v>
      </c>
      <c r="E272" s="13" t="s">
        <v>128</v>
      </c>
      <c r="F272" s="11">
        <v>2</v>
      </c>
      <c r="G272" s="11">
        <v>5</v>
      </c>
      <c r="H272" s="11">
        <v>8</v>
      </c>
      <c r="I272" s="11">
        <v>6</v>
      </c>
      <c r="J272" s="11">
        <v>7</v>
      </c>
      <c r="K272" s="11">
        <v>2</v>
      </c>
      <c r="L272" s="11">
        <v>6</v>
      </c>
    </row>
    <row r="273" spans="1:12" ht="30">
      <c r="A273" s="8">
        <v>45</v>
      </c>
      <c r="B273" s="11"/>
      <c r="C273" s="8" t="s">
        <v>12</v>
      </c>
      <c r="D273" s="8" t="s">
        <v>127</v>
      </c>
      <c r="E273" s="8" t="s">
        <v>128</v>
      </c>
      <c r="F273" s="8">
        <f t="shared" ref="F273:K273" si="23">SUM(F272:F272)</f>
        <v>2</v>
      </c>
      <c r="G273" s="8">
        <f t="shared" si="23"/>
        <v>5</v>
      </c>
      <c r="H273" s="8">
        <f t="shared" si="23"/>
        <v>8</v>
      </c>
      <c r="I273" s="8">
        <f t="shared" si="23"/>
        <v>6</v>
      </c>
      <c r="J273" s="8">
        <f t="shared" si="23"/>
        <v>7</v>
      </c>
      <c r="K273" s="8">
        <f t="shared" si="23"/>
        <v>2</v>
      </c>
      <c r="L273" s="8">
        <v>6</v>
      </c>
    </row>
    <row r="274" spans="1:12" ht="30">
      <c r="A274" s="10"/>
      <c r="B274" s="11">
        <v>92401000000</v>
      </c>
      <c r="C274" s="11" t="s">
        <v>11</v>
      </c>
      <c r="D274" s="11" t="s">
        <v>129</v>
      </c>
      <c r="E274" s="13" t="s">
        <v>130</v>
      </c>
      <c r="F274" s="11">
        <v>6</v>
      </c>
      <c r="G274" s="11">
        <v>6</v>
      </c>
      <c r="H274" s="11">
        <v>6</v>
      </c>
      <c r="I274" s="11">
        <v>8</v>
      </c>
      <c r="J274" s="11">
        <v>7</v>
      </c>
      <c r="K274" s="11">
        <v>6</v>
      </c>
      <c r="L274" s="11">
        <v>6</v>
      </c>
    </row>
    <row r="275" spans="1:12" ht="30">
      <c r="A275" s="10"/>
      <c r="B275" s="11">
        <v>92201000000</v>
      </c>
      <c r="C275" s="11" t="s">
        <v>43</v>
      </c>
      <c r="D275" s="11" t="s">
        <v>129</v>
      </c>
      <c r="E275" s="13" t="s">
        <v>130</v>
      </c>
      <c r="F275" s="11">
        <v>1</v>
      </c>
      <c r="G275" s="11">
        <v>1</v>
      </c>
      <c r="H275" s="11">
        <v>1</v>
      </c>
      <c r="I275" s="11">
        <v>1</v>
      </c>
      <c r="J275" s="11">
        <v>1</v>
      </c>
      <c r="K275" s="11">
        <v>1</v>
      </c>
      <c r="L275" s="11">
        <v>1</v>
      </c>
    </row>
    <row r="276" spans="1:12" ht="30">
      <c r="A276" s="8">
        <v>46</v>
      </c>
      <c r="B276" s="17"/>
      <c r="C276" s="8" t="s">
        <v>12</v>
      </c>
      <c r="D276" s="8" t="s">
        <v>129</v>
      </c>
      <c r="E276" s="8" t="s">
        <v>130</v>
      </c>
      <c r="F276" s="8">
        <f>SUM(F274:F275)</f>
        <v>7</v>
      </c>
      <c r="G276" s="8">
        <f t="shared" ref="G276:L276" si="24">SUM(G274:G275)</f>
        <v>7</v>
      </c>
      <c r="H276" s="8">
        <f t="shared" si="24"/>
        <v>7</v>
      </c>
      <c r="I276" s="8">
        <f t="shared" si="24"/>
        <v>9</v>
      </c>
      <c r="J276" s="8">
        <f t="shared" si="24"/>
        <v>8</v>
      </c>
      <c r="K276" s="8">
        <f t="shared" si="24"/>
        <v>7</v>
      </c>
      <c r="L276" s="8">
        <f t="shared" si="24"/>
        <v>7</v>
      </c>
    </row>
    <row r="280" spans="1:12">
      <c r="A280" s="18" t="s">
        <v>136</v>
      </c>
      <c r="B280" s="18"/>
      <c r="C280" s="18"/>
    </row>
  </sheetData>
  <autoFilter ref="B15:L277">
    <sortState ref="B7:N228">
      <sortCondition ref="D6:D228"/>
    </sortState>
  </autoFilter>
  <mergeCells count="13">
    <mergeCell ref="E1:L1"/>
    <mergeCell ref="E2:L2"/>
    <mergeCell ref="E3:L3"/>
    <mergeCell ref="E4:L4"/>
    <mergeCell ref="E5:L5"/>
    <mergeCell ref="F10:L10"/>
    <mergeCell ref="F11:L11"/>
    <mergeCell ref="A7:L7"/>
    <mergeCell ref="A10:A12"/>
    <mergeCell ref="B10:B12"/>
    <mergeCell ref="C10:C12"/>
    <mergeCell ref="D10:D12"/>
    <mergeCell ref="E10:E12"/>
  </mergeCells>
  <pageMargins left="0.70866141732283472" right="0.70866141732283472" top="0.74803149606299213" bottom="0.74803149606299213" header="0.31496062992125984" footer="0.31496062992125984"/>
  <pageSetup paperSize="9" scale="52" fitToHeight="1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СПО-СЗ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yusupova.irina</dc:creator>
  <cp:lastModifiedBy>yusupova.irina</cp:lastModifiedBy>
  <dcterms:created xsi:type="dcterms:W3CDTF">2015-07-03T06:23:48Z</dcterms:created>
  <dcterms:modified xsi:type="dcterms:W3CDTF">2015-07-07T13:32:45Z</dcterms:modified>
</cp:coreProperties>
</file>