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СПО-ПКР" sheetId="1" r:id="rId1"/>
  </sheets>
  <calcPr calcId="124519"/>
</workbook>
</file>

<file path=xl/calcChain.xml><?xml version="1.0" encoding="utf-8"?>
<calcChain xmlns="http://schemas.openxmlformats.org/spreadsheetml/2006/main">
  <c r="L74" i="1"/>
  <c r="K74"/>
  <c r="J74"/>
  <c r="I74"/>
  <c r="H74"/>
  <c r="G74"/>
  <c r="F74"/>
  <c r="L68"/>
  <c r="K68"/>
  <c r="J68"/>
  <c r="I68"/>
  <c r="H68"/>
  <c r="G68"/>
  <c r="F68"/>
  <c r="L66"/>
  <c r="K66"/>
  <c r="J66"/>
  <c r="I66"/>
  <c r="H66"/>
  <c r="G66"/>
  <c r="F65"/>
  <c r="F66" s="1"/>
  <c r="L64"/>
  <c r="K64"/>
  <c r="J64"/>
  <c r="I64"/>
  <c r="H64"/>
  <c r="G64"/>
  <c r="F64"/>
  <c r="L60"/>
  <c r="K60"/>
  <c r="J60"/>
  <c r="I60"/>
  <c r="H60"/>
  <c r="G60"/>
  <c r="F60"/>
  <c r="L58"/>
  <c r="K58"/>
  <c r="J58"/>
  <c r="I58"/>
  <c r="H58"/>
  <c r="G58"/>
  <c r="F58"/>
  <c r="L54"/>
  <c r="K54"/>
  <c r="F54"/>
  <c r="J53"/>
  <c r="J54" s="1"/>
  <c r="I53"/>
  <c r="I54" s="1"/>
  <c r="H53"/>
  <c r="H54" s="1"/>
  <c r="G53"/>
  <c r="G54" s="1"/>
  <c r="L50"/>
  <c r="K50"/>
  <c r="J50"/>
  <c r="I50"/>
  <c r="H50"/>
  <c r="G50"/>
  <c r="F50"/>
  <c r="L46"/>
  <c r="K46"/>
  <c r="J46"/>
  <c r="I46"/>
  <c r="H46"/>
  <c r="G46"/>
  <c r="F46"/>
  <c r="L43"/>
  <c r="K43"/>
  <c r="J43"/>
  <c r="I43"/>
  <c r="H43"/>
  <c r="G43"/>
  <c r="F43"/>
  <c r="L39"/>
  <c r="K39"/>
  <c r="J39"/>
  <c r="I39"/>
  <c r="H39"/>
  <c r="G39"/>
  <c r="F39"/>
  <c r="L36"/>
  <c r="K36"/>
  <c r="J36"/>
  <c r="I36"/>
  <c r="H36"/>
  <c r="G36"/>
  <c r="F36"/>
  <c r="L33"/>
  <c r="K33"/>
  <c r="J33"/>
  <c r="I33"/>
  <c r="H33"/>
  <c r="G33"/>
  <c r="F33"/>
  <c r="L19"/>
  <c r="L22" s="1"/>
  <c r="K19"/>
  <c r="K22" s="1"/>
  <c r="K13" s="1"/>
  <c r="J19"/>
  <c r="J22" s="1"/>
  <c r="I19"/>
  <c r="I22" s="1"/>
  <c r="H19"/>
  <c r="H22" s="1"/>
  <c r="G19"/>
  <c r="G22" s="1"/>
  <c r="F19"/>
  <c r="F22" s="1"/>
  <c r="J13" l="1"/>
  <c r="F13"/>
  <c r="I13"/>
  <c r="L13"/>
  <c r="G13"/>
  <c r="H13"/>
</calcChain>
</file>

<file path=xl/sharedStrings.xml><?xml version="1.0" encoding="utf-8"?>
<sst xmlns="http://schemas.openxmlformats.org/spreadsheetml/2006/main" count="217" uniqueCount="83">
  <si>
    <t>Кол-во профессий
 п/п</t>
  </si>
  <si>
    <t>Код  территории по  ОКАТО</t>
  </si>
  <si>
    <t>Наименование территории (муниципального образования)</t>
  </si>
  <si>
    <t>Наименование  профессии, специальности*</t>
  </si>
  <si>
    <t>Код профессии, специальности*</t>
  </si>
  <si>
    <t>по годам, следующим за планируемым годом</t>
  </si>
  <si>
    <t>Всего по РТ:</t>
  </si>
  <si>
    <t>Нижнекамский район</t>
  </si>
  <si>
    <t>Социально-культурная деятельность</t>
  </si>
  <si>
    <t>071302</t>
  </si>
  <si>
    <t>Итого:</t>
  </si>
  <si>
    <t>Менделеевский район</t>
  </si>
  <si>
    <t>Электромонтер по ремонту и обслуживанию электрооборудования</t>
  </si>
  <si>
    <t>012000</t>
  </si>
  <si>
    <t>Бугульминский район</t>
  </si>
  <si>
    <t>Зеленодольский район</t>
  </si>
  <si>
    <t>Набережные Челны</t>
  </si>
  <si>
    <t>Алексеевский район</t>
  </si>
  <si>
    <t>Электромонтер по ремонту и обслуживанию электрооборудования (по отраслям)</t>
  </si>
  <si>
    <t>Казань</t>
  </si>
  <si>
    <t>Электромонтер по обслуживанию электрооборудования электростанций и сетей</t>
  </si>
  <si>
    <t>Мастер производства молочной продукции</t>
  </si>
  <si>
    <t>410300</t>
  </si>
  <si>
    <t>Оператор нефтепереработки</t>
  </si>
  <si>
    <t>18.01.28</t>
  </si>
  <si>
    <t>Слесарь по ремонту оборудования электростанций</t>
  </si>
  <si>
    <t>-/13.01.04</t>
  </si>
  <si>
    <t>Машинист паровых турбин</t>
  </si>
  <si>
    <t>-/13.01.02</t>
  </si>
  <si>
    <t>Электромонтер по ремонту и обслуживанию электрооборудования в сельскохозяйственном производстве</t>
  </si>
  <si>
    <t>120013</t>
  </si>
  <si>
    <t>Слесарь по контрольно-измерительным приборам и автоматике</t>
  </si>
  <si>
    <t>011400</t>
  </si>
  <si>
    <t>Альметьевский район</t>
  </si>
  <si>
    <t>Монтажник радиоэлектронной аппаратуры и приборов</t>
  </si>
  <si>
    <t>-/11.01.01</t>
  </si>
  <si>
    <t>Машинист технологических насосов и компрессоров</t>
  </si>
  <si>
    <t>140800</t>
  </si>
  <si>
    <t>Машинист крана (крановщик)</t>
  </si>
  <si>
    <t>150700</t>
  </si>
  <si>
    <t>Азнакаевский район</t>
  </si>
  <si>
    <t>140500</t>
  </si>
  <si>
    <t>Елабужский район</t>
  </si>
  <si>
    <t>Сармановский район</t>
  </si>
  <si>
    <t>Оператор нефтепереработке</t>
  </si>
  <si>
    <t>Слесарь-монтажник судовой</t>
  </si>
  <si>
    <t>090204</t>
  </si>
  <si>
    <t>Слесарь-сборщик авиационной техники</t>
  </si>
  <si>
    <t>070200</t>
  </si>
  <si>
    <t>Машинист на буровых установках</t>
  </si>
  <si>
    <t>120200</t>
  </si>
  <si>
    <t>Наладчик оборудования в производстве пищевой продукции (по отраслям производства)</t>
  </si>
  <si>
    <t>410601</t>
  </si>
  <si>
    <t>Тракторист-машинист сельскохозяйственного производства</t>
  </si>
  <si>
    <t>400401</t>
  </si>
  <si>
    <t>Мастер отделочных строительных работ</t>
  </si>
  <si>
    <t>150200</t>
  </si>
  <si>
    <t>Мастер общестроительных работ</t>
  </si>
  <si>
    <t>150300</t>
  </si>
  <si>
    <t>Мастер столярно-плотничных и паркетных работ</t>
  </si>
  <si>
    <t>150400</t>
  </si>
  <si>
    <t>Сварщик (электросварочные и газосварочные работы)</t>
  </si>
  <si>
    <t>011000</t>
  </si>
  <si>
    <t>Штукатур</t>
  </si>
  <si>
    <t>150202</t>
  </si>
  <si>
    <t>Машинист дорожных и строительных машин</t>
  </si>
  <si>
    <t>150500</t>
  </si>
  <si>
    <t>Автомеханик</t>
  </si>
  <si>
    <t>240100</t>
  </si>
  <si>
    <t>Контролер станочных и слесарных работ</t>
  </si>
  <si>
    <t>13063 2</t>
  </si>
  <si>
    <t>Токарь-универсал</t>
  </si>
  <si>
    <t>011600</t>
  </si>
  <si>
    <t>Шлифовщик-универсал</t>
  </si>
  <si>
    <t>011800</t>
  </si>
  <si>
    <t>Исп. Юсупова И.В., тел (8-843) 557-20-92</t>
  </si>
  <si>
    <t xml:space="preserve">экономики Республики Татарстан в подготовке кадров и </t>
  </si>
  <si>
    <t>формирования государственного заказа Республики Татарстан</t>
  </si>
  <si>
    <t>на подготовку кадров с высшим и средним профессиональным образованием</t>
  </si>
  <si>
    <t>и ускоренную подготовку кадров</t>
  </si>
  <si>
    <t>Приложение 8 к Регламенту прогнозирования потребности</t>
  </si>
  <si>
    <t>Объемы госзаказа на подготовку кадров, человек</t>
  </si>
  <si>
    <t>Государственный заказ Республики Татарстан на  подготовку кадров со средним профессиональным образованием (СПО-ПКР) на 2016-2022 гг.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</si>
</sst>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b/>
      <i/>
      <sz val="11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26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0" borderId="0" xfId="1" applyFont="1" applyAlignment="1">
      <alignment horizontal="center"/>
    </xf>
    <xf numFmtId="0" fontId="10" fillId="0" borderId="0" xfId="1" applyFont="1" applyAlignment="1"/>
    <xf numFmtId="0" fontId="12" fillId="0" borderId="1" xfId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topLeftCell="A82" workbookViewId="0">
      <selection activeCell="K8" sqref="K8"/>
    </sheetView>
  </sheetViews>
  <sheetFormatPr defaultRowHeight="15"/>
  <cols>
    <col min="2" max="2" width="15.140625" customWidth="1"/>
    <col min="3" max="3" width="17.140625" customWidth="1"/>
    <col min="4" max="4" width="23" customWidth="1"/>
    <col min="5" max="5" width="19" customWidth="1"/>
    <col min="6" max="6" width="8.140625" customWidth="1"/>
    <col min="7" max="7" width="7.85546875" customWidth="1"/>
    <col min="8" max="8" width="8.28515625" customWidth="1"/>
    <col min="9" max="9" width="8" customWidth="1"/>
    <col min="10" max="10" width="8.140625" customWidth="1"/>
    <col min="11" max="11" width="8.28515625" customWidth="1"/>
    <col min="12" max="12" width="16.5703125" customWidth="1"/>
  </cols>
  <sheetData>
    <row r="1" spans="1:13" ht="15.75">
      <c r="E1" s="20" t="s">
        <v>80</v>
      </c>
      <c r="F1" s="20"/>
      <c r="G1" s="20"/>
      <c r="H1" s="20"/>
      <c r="I1" s="20"/>
      <c r="J1" s="20"/>
      <c r="K1" s="20"/>
      <c r="L1" s="20"/>
    </row>
    <row r="2" spans="1:13" ht="15.75" customHeight="1">
      <c r="E2" s="20" t="s">
        <v>76</v>
      </c>
      <c r="F2" s="20"/>
      <c r="G2" s="20"/>
      <c r="H2" s="20"/>
      <c r="I2" s="20"/>
      <c r="J2" s="20"/>
      <c r="K2" s="20"/>
      <c r="L2" s="20"/>
    </row>
    <row r="3" spans="1:13" ht="15.75" customHeight="1">
      <c r="E3" s="20" t="s">
        <v>77</v>
      </c>
      <c r="F3" s="20"/>
      <c r="G3" s="20"/>
      <c r="H3" s="20"/>
      <c r="I3" s="20"/>
      <c r="J3" s="20"/>
      <c r="K3" s="20"/>
      <c r="L3" s="20"/>
    </row>
    <row r="4" spans="1:13" ht="15.75" customHeight="1">
      <c r="E4" s="20" t="s">
        <v>78</v>
      </c>
      <c r="F4" s="20"/>
      <c r="G4" s="20"/>
      <c r="H4" s="20"/>
      <c r="I4" s="20"/>
      <c r="J4" s="20"/>
      <c r="K4" s="20"/>
      <c r="L4" s="20"/>
    </row>
    <row r="5" spans="1:13" ht="15.75" customHeight="1">
      <c r="E5" s="20" t="s">
        <v>79</v>
      </c>
      <c r="F5" s="20"/>
      <c r="G5" s="20"/>
      <c r="H5" s="20"/>
      <c r="I5" s="20"/>
      <c r="J5" s="20"/>
      <c r="K5" s="20"/>
      <c r="L5" s="20"/>
    </row>
    <row r="6" spans="1:13" ht="15.75" customHeight="1">
      <c r="F6" s="15"/>
      <c r="G6" s="15"/>
      <c r="H6" s="15"/>
      <c r="I6" s="15"/>
      <c r="J6" s="15"/>
      <c r="K6" s="15"/>
      <c r="L6" s="15"/>
    </row>
    <row r="7" spans="1:13" ht="15.75" customHeight="1">
      <c r="A7" s="19" t="s">
        <v>82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6"/>
    </row>
    <row r="9" spans="1:13" ht="15.75" customHeight="1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2" t="s">
        <v>81</v>
      </c>
      <c r="G9" s="23"/>
      <c r="H9" s="23"/>
      <c r="I9" s="23"/>
      <c r="J9" s="23"/>
      <c r="K9" s="23"/>
      <c r="L9" s="24"/>
    </row>
    <row r="10" spans="1:13" ht="15.75">
      <c r="A10" s="21"/>
      <c r="B10" s="21"/>
      <c r="C10" s="21"/>
      <c r="D10" s="21"/>
      <c r="E10" s="21"/>
      <c r="F10" s="21" t="s">
        <v>5</v>
      </c>
      <c r="G10" s="21"/>
      <c r="H10" s="21"/>
      <c r="I10" s="21"/>
      <c r="J10" s="21"/>
      <c r="K10" s="21"/>
      <c r="L10" s="21"/>
    </row>
    <row r="11" spans="1:13" ht="37.5" customHeight="1">
      <c r="A11" s="21"/>
      <c r="B11" s="21"/>
      <c r="C11" s="21"/>
      <c r="D11" s="21"/>
      <c r="E11" s="21"/>
      <c r="F11" s="1">
        <v>2016</v>
      </c>
      <c r="G11" s="1">
        <v>2017</v>
      </c>
      <c r="H11" s="1">
        <v>2018</v>
      </c>
      <c r="I11" s="1">
        <v>2019</v>
      </c>
      <c r="J11" s="1">
        <v>2020</v>
      </c>
      <c r="K11" s="1">
        <v>2021</v>
      </c>
      <c r="L11" s="1">
        <v>2022</v>
      </c>
    </row>
    <row r="12" spans="1:13" ht="19.5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</row>
    <row r="13" spans="1:13" ht="15.75">
      <c r="A13" s="2">
        <v>26</v>
      </c>
      <c r="B13" s="3"/>
      <c r="C13" s="2" t="s">
        <v>6</v>
      </c>
      <c r="D13" s="4"/>
      <c r="E13" s="4"/>
      <c r="F13" s="2">
        <f>F15+F22+F24+F26+F28+F30+F33+F36+F39+F43+F46+F50+F52+F54+F56+F58+F60+F62+F64+F66+F68+F70+F74+F76+F78+F80+F82</f>
        <v>957</v>
      </c>
      <c r="G13" s="2">
        <f t="shared" ref="G13:L13" si="0">G15+G22+G24+G26+G28+G30+G33+G36+G39+G43+G46+G50+G52+G54+G56+G58+G60+G62+G64+G66+G68+G70+G74+G76+G78+G80+G82</f>
        <v>763</v>
      </c>
      <c r="H13" s="2">
        <f t="shared" si="0"/>
        <v>774</v>
      </c>
      <c r="I13" s="2">
        <f t="shared" si="0"/>
        <v>829</v>
      </c>
      <c r="J13" s="2">
        <f t="shared" si="0"/>
        <v>809</v>
      </c>
      <c r="K13" s="2">
        <f t="shared" si="0"/>
        <v>986</v>
      </c>
      <c r="L13" s="2">
        <f t="shared" si="0"/>
        <v>993</v>
      </c>
    </row>
    <row r="14" spans="1:13" ht="45">
      <c r="A14" s="5"/>
      <c r="B14" s="6">
        <v>92244000000</v>
      </c>
      <c r="C14" s="7" t="s">
        <v>7</v>
      </c>
      <c r="D14" s="7" t="s">
        <v>8</v>
      </c>
      <c r="E14" s="8" t="s">
        <v>9</v>
      </c>
      <c r="F14" s="7">
        <v>6</v>
      </c>
      <c r="G14" s="7">
        <v>6</v>
      </c>
      <c r="H14" s="7">
        <v>7</v>
      </c>
      <c r="I14" s="7">
        <v>10</v>
      </c>
      <c r="J14" s="7">
        <v>10</v>
      </c>
      <c r="K14" s="7">
        <v>11</v>
      </c>
      <c r="L14" s="7">
        <v>0</v>
      </c>
    </row>
    <row r="15" spans="1:13" ht="45">
      <c r="A15" s="2">
        <v>1</v>
      </c>
      <c r="B15" s="9"/>
      <c r="C15" s="2" t="s">
        <v>10</v>
      </c>
      <c r="D15" s="2" t="s">
        <v>8</v>
      </c>
      <c r="E15" s="2" t="s">
        <v>9</v>
      </c>
      <c r="F15" s="2">
        <v>6</v>
      </c>
      <c r="G15" s="2">
        <v>6</v>
      </c>
      <c r="H15" s="2">
        <v>7</v>
      </c>
      <c r="I15" s="2">
        <v>10</v>
      </c>
      <c r="J15" s="2">
        <v>10</v>
      </c>
      <c r="K15" s="2">
        <v>11</v>
      </c>
      <c r="L15" s="2">
        <v>0</v>
      </c>
    </row>
    <row r="16" spans="1:13" ht="75">
      <c r="A16" s="10"/>
      <c r="B16" s="6">
        <v>92239000000</v>
      </c>
      <c r="C16" s="7" t="s">
        <v>11</v>
      </c>
      <c r="D16" s="7" t="s">
        <v>12</v>
      </c>
      <c r="E16" s="8" t="s">
        <v>13</v>
      </c>
      <c r="F16" s="7">
        <v>12</v>
      </c>
      <c r="G16" s="7">
        <v>2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</row>
    <row r="17" spans="1:12" ht="75">
      <c r="A17" s="10"/>
      <c r="B17" s="6">
        <v>92217000000</v>
      </c>
      <c r="C17" s="7" t="s">
        <v>14</v>
      </c>
      <c r="D17" s="7" t="s">
        <v>12</v>
      </c>
      <c r="E17" s="8" t="s">
        <v>13</v>
      </c>
      <c r="F17" s="7">
        <v>10</v>
      </c>
      <c r="G17" s="7">
        <v>15</v>
      </c>
      <c r="H17" s="7">
        <v>7</v>
      </c>
      <c r="I17" s="7">
        <v>12</v>
      </c>
      <c r="J17" s="7">
        <v>8</v>
      </c>
      <c r="K17" s="7">
        <v>7</v>
      </c>
      <c r="L17" s="7">
        <v>6</v>
      </c>
    </row>
    <row r="18" spans="1:12" ht="75">
      <c r="A18" s="10"/>
      <c r="B18" s="6">
        <v>92228000000</v>
      </c>
      <c r="C18" s="7" t="s">
        <v>15</v>
      </c>
      <c r="D18" s="7" t="s">
        <v>12</v>
      </c>
      <c r="E18" s="8" t="s">
        <v>13</v>
      </c>
      <c r="F18" s="7">
        <v>5</v>
      </c>
      <c r="G18" s="7">
        <v>6</v>
      </c>
      <c r="H18" s="7">
        <v>2</v>
      </c>
      <c r="I18" s="7">
        <v>2</v>
      </c>
      <c r="J18" s="7">
        <v>8</v>
      </c>
      <c r="K18" s="7">
        <v>3</v>
      </c>
      <c r="L18" s="7">
        <v>4</v>
      </c>
    </row>
    <row r="19" spans="1:12" ht="75">
      <c r="A19" s="10"/>
      <c r="B19" s="6">
        <v>92430000000</v>
      </c>
      <c r="C19" s="7" t="s">
        <v>16</v>
      </c>
      <c r="D19" s="7" t="s">
        <v>12</v>
      </c>
      <c r="E19" s="8" t="s">
        <v>13</v>
      </c>
      <c r="F19" s="7">
        <f>281-100</f>
        <v>181</v>
      </c>
      <c r="G19" s="7">
        <f>291-100</f>
        <v>191</v>
      </c>
      <c r="H19" s="7">
        <f>311-100</f>
        <v>211</v>
      </c>
      <c r="I19" s="7">
        <f>305-100</f>
        <v>205</v>
      </c>
      <c r="J19" s="7">
        <f>306-100</f>
        <v>206</v>
      </c>
      <c r="K19" s="7">
        <f>306-100</f>
        <v>206</v>
      </c>
      <c r="L19" s="7">
        <f>308-100</f>
        <v>208</v>
      </c>
    </row>
    <row r="20" spans="1:12" ht="75">
      <c r="A20" s="10"/>
      <c r="B20" s="6">
        <v>92206000000</v>
      </c>
      <c r="C20" s="7" t="s">
        <v>17</v>
      </c>
      <c r="D20" s="7" t="s">
        <v>18</v>
      </c>
      <c r="E20" s="8" t="s">
        <v>13</v>
      </c>
      <c r="F20" s="7">
        <v>1</v>
      </c>
      <c r="G20" s="7">
        <v>2</v>
      </c>
      <c r="H20" s="7">
        <v>3</v>
      </c>
      <c r="I20" s="7">
        <v>1</v>
      </c>
      <c r="J20" s="7">
        <v>0</v>
      </c>
      <c r="K20" s="7">
        <v>1</v>
      </c>
      <c r="L20" s="7">
        <v>2</v>
      </c>
    </row>
    <row r="21" spans="1:12" ht="75">
      <c r="A21" s="10"/>
      <c r="B21" s="6">
        <v>92401000000</v>
      </c>
      <c r="C21" s="7" t="s">
        <v>19</v>
      </c>
      <c r="D21" s="7" t="s">
        <v>12</v>
      </c>
      <c r="E21" s="8" t="s">
        <v>13</v>
      </c>
      <c r="F21" s="7">
        <v>40</v>
      </c>
      <c r="G21" s="7">
        <v>28</v>
      </c>
      <c r="H21" s="7">
        <v>35</v>
      </c>
      <c r="I21" s="7">
        <v>32</v>
      </c>
      <c r="J21" s="7">
        <v>35</v>
      </c>
      <c r="K21" s="7">
        <v>38</v>
      </c>
      <c r="L21" s="7">
        <v>39</v>
      </c>
    </row>
    <row r="22" spans="1:12" ht="105">
      <c r="A22" s="2">
        <v>2</v>
      </c>
      <c r="B22" s="11"/>
      <c r="C22" s="2" t="s">
        <v>10</v>
      </c>
      <c r="D22" s="2" t="s">
        <v>20</v>
      </c>
      <c r="E22" s="2" t="s">
        <v>13</v>
      </c>
      <c r="F22" s="2">
        <f t="shared" ref="F22:L22" si="1">SUM(F16:F21)</f>
        <v>249</v>
      </c>
      <c r="G22" s="2">
        <f t="shared" si="1"/>
        <v>244</v>
      </c>
      <c r="H22" s="2">
        <f t="shared" si="1"/>
        <v>258</v>
      </c>
      <c r="I22" s="2">
        <f t="shared" si="1"/>
        <v>252</v>
      </c>
      <c r="J22" s="2">
        <f t="shared" si="1"/>
        <v>257</v>
      </c>
      <c r="K22" s="2">
        <f t="shared" si="1"/>
        <v>256</v>
      </c>
      <c r="L22" s="2">
        <f t="shared" si="1"/>
        <v>259</v>
      </c>
    </row>
    <row r="23" spans="1:12" ht="60">
      <c r="A23" s="10"/>
      <c r="B23" s="6">
        <v>92430000000</v>
      </c>
      <c r="C23" s="7" t="s">
        <v>16</v>
      </c>
      <c r="D23" s="7" t="s">
        <v>21</v>
      </c>
      <c r="E23" s="8" t="s">
        <v>22</v>
      </c>
      <c r="F23" s="7">
        <v>30</v>
      </c>
      <c r="G23" s="7">
        <v>30</v>
      </c>
      <c r="H23" s="7">
        <v>30</v>
      </c>
      <c r="I23" s="7">
        <v>15</v>
      </c>
      <c r="J23" s="7">
        <v>10</v>
      </c>
      <c r="K23" s="7">
        <v>10</v>
      </c>
      <c r="L23" s="7">
        <v>10</v>
      </c>
    </row>
    <row r="24" spans="1:12" ht="60">
      <c r="A24" s="2">
        <v>3</v>
      </c>
      <c r="B24" s="9"/>
      <c r="C24" s="2" t="s">
        <v>10</v>
      </c>
      <c r="D24" s="2" t="s">
        <v>21</v>
      </c>
      <c r="E24" s="2" t="s">
        <v>22</v>
      </c>
      <c r="F24" s="2">
        <v>30</v>
      </c>
      <c r="G24" s="2">
        <v>30</v>
      </c>
      <c r="H24" s="2">
        <v>30</v>
      </c>
      <c r="I24" s="2">
        <v>15</v>
      </c>
      <c r="J24" s="2">
        <v>10</v>
      </c>
      <c r="K24" s="2">
        <v>10</v>
      </c>
      <c r="L24" s="2">
        <v>10</v>
      </c>
    </row>
    <row r="25" spans="1:12" ht="30">
      <c r="A25" s="10"/>
      <c r="B25" s="6">
        <v>92430000000</v>
      </c>
      <c r="C25" s="7" t="s">
        <v>16</v>
      </c>
      <c r="D25" s="7" t="s">
        <v>23</v>
      </c>
      <c r="E25" s="8" t="s">
        <v>24</v>
      </c>
      <c r="F25" s="7">
        <v>15</v>
      </c>
      <c r="G25" s="7">
        <v>16</v>
      </c>
      <c r="H25" s="7">
        <v>17</v>
      </c>
      <c r="I25" s="7">
        <v>17</v>
      </c>
      <c r="J25" s="7">
        <v>17</v>
      </c>
      <c r="K25" s="7">
        <v>18</v>
      </c>
      <c r="L25" s="7">
        <v>18</v>
      </c>
    </row>
    <row r="26" spans="1:12" ht="45">
      <c r="A26" s="2">
        <v>4</v>
      </c>
      <c r="B26" s="9"/>
      <c r="C26" s="2" t="s">
        <v>10</v>
      </c>
      <c r="D26" s="2" t="s">
        <v>23</v>
      </c>
      <c r="E26" s="12" t="s">
        <v>24</v>
      </c>
      <c r="F26" s="2">
        <v>15</v>
      </c>
      <c r="G26" s="2">
        <v>16</v>
      </c>
      <c r="H26" s="2">
        <v>17</v>
      </c>
      <c r="I26" s="2">
        <v>17</v>
      </c>
      <c r="J26" s="2">
        <v>17</v>
      </c>
      <c r="K26" s="2">
        <v>18</v>
      </c>
      <c r="L26" s="2">
        <v>18</v>
      </c>
    </row>
    <row r="27" spans="1:12" ht="45">
      <c r="A27" s="10"/>
      <c r="B27" s="6">
        <v>92401000000</v>
      </c>
      <c r="C27" s="7" t="s">
        <v>19</v>
      </c>
      <c r="D27" s="7" t="s">
        <v>25</v>
      </c>
      <c r="E27" s="8" t="s">
        <v>26</v>
      </c>
      <c r="F27" s="7">
        <v>7</v>
      </c>
      <c r="G27" s="7">
        <v>3</v>
      </c>
      <c r="H27" s="7">
        <v>4</v>
      </c>
      <c r="I27" s="7">
        <v>4</v>
      </c>
      <c r="J27" s="7">
        <v>5</v>
      </c>
      <c r="K27" s="7">
        <v>2</v>
      </c>
      <c r="L27" s="7">
        <v>1</v>
      </c>
    </row>
    <row r="28" spans="1:12" ht="60">
      <c r="A28" s="2">
        <v>5</v>
      </c>
      <c r="B28" s="9"/>
      <c r="C28" s="2" t="s">
        <v>10</v>
      </c>
      <c r="D28" s="2" t="s">
        <v>25</v>
      </c>
      <c r="E28" s="2" t="s">
        <v>26</v>
      </c>
      <c r="F28" s="2">
        <v>7</v>
      </c>
      <c r="G28" s="2">
        <v>3</v>
      </c>
      <c r="H28" s="2">
        <v>4</v>
      </c>
      <c r="I28" s="2">
        <v>4</v>
      </c>
      <c r="J28" s="2">
        <v>5</v>
      </c>
      <c r="K28" s="2">
        <v>2</v>
      </c>
      <c r="L28" s="2">
        <v>1</v>
      </c>
    </row>
    <row r="29" spans="1:12" ht="30">
      <c r="A29" s="10"/>
      <c r="B29" s="6">
        <v>92401000000</v>
      </c>
      <c r="C29" s="7" t="s">
        <v>19</v>
      </c>
      <c r="D29" s="7" t="s">
        <v>27</v>
      </c>
      <c r="E29" s="8" t="s">
        <v>28</v>
      </c>
      <c r="F29" s="7">
        <v>1</v>
      </c>
      <c r="G29" s="7">
        <v>2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</row>
    <row r="30" spans="1:12" ht="30">
      <c r="A30" s="2">
        <v>6</v>
      </c>
      <c r="B30" s="9"/>
      <c r="C30" s="2" t="s">
        <v>10</v>
      </c>
      <c r="D30" s="2" t="s">
        <v>27</v>
      </c>
      <c r="E30" s="2" t="s">
        <v>28</v>
      </c>
      <c r="F30" s="2">
        <v>1</v>
      </c>
      <c r="G30" s="2">
        <v>2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</row>
    <row r="31" spans="1:12" ht="105">
      <c r="A31" s="10"/>
      <c r="B31" s="6">
        <v>92401000000</v>
      </c>
      <c r="C31" s="7" t="s">
        <v>19</v>
      </c>
      <c r="D31" s="7" t="s">
        <v>29</v>
      </c>
      <c r="E31" s="8" t="s">
        <v>30</v>
      </c>
      <c r="F31" s="7">
        <v>13</v>
      </c>
      <c r="G31" s="7">
        <v>7</v>
      </c>
      <c r="H31" s="7">
        <v>5</v>
      </c>
      <c r="I31" s="7">
        <v>6</v>
      </c>
      <c r="J31" s="7">
        <v>6</v>
      </c>
      <c r="K31" s="7">
        <v>7</v>
      </c>
      <c r="L31" s="7">
        <v>6</v>
      </c>
    </row>
    <row r="32" spans="1:12" ht="105">
      <c r="A32" s="10"/>
      <c r="B32" s="6">
        <v>92239000000</v>
      </c>
      <c r="C32" s="7" t="s">
        <v>11</v>
      </c>
      <c r="D32" s="7" t="s">
        <v>29</v>
      </c>
      <c r="E32" s="8" t="s">
        <v>30</v>
      </c>
      <c r="F32" s="7">
        <v>6</v>
      </c>
      <c r="G32" s="7">
        <v>6</v>
      </c>
      <c r="H32" s="7">
        <v>5</v>
      </c>
      <c r="I32" s="7">
        <v>4</v>
      </c>
      <c r="J32" s="7">
        <v>4</v>
      </c>
      <c r="K32" s="7">
        <v>3</v>
      </c>
      <c r="L32" s="7">
        <v>3</v>
      </c>
    </row>
    <row r="33" spans="1:12" ht="120">
      <c r="A33" s="2">
        <v>7</v>
      </c>
      <c r="B33" s="9"/>
      <c r="C33" s="2" t="s">
        <v>10</v>
      </c>
      <c r="D33" s="2" t="s">
        <v>29</v>
      </c>
      <c r="E33" s="2" t="s">
        <v>30</v>
      </c>
      <c r="F33" s="2">
        <f>SUM(F31:F32)</f>
        <v>19</v>
      </c>
      <c r="G33" s="2">
        <f t="shared" ref="G33:L33" si="2">SUM(G31:G32)</f>
        <v>13</v>
      </c>
      <c r="H33" s="2">
        <f t="shared" si="2"/>
        <v>10</v>
      </c>
      <c r="I33" s="2">
        <f t="shared" si="2"/>
        <v>10</v>
      </c>
      <c r="J33" s="2">
        <f t="shared" si="2"/>
        <v>10</v>
      </c>
      <c r="K33" s="2">
        <f t="shared" si="2"/>
        <v>10</v>
      </c>
      <c r="L33" s="2">
        <f t="shared" si="2"/>
        <v>9</v>
      </c>
    </row>
    <row r="34" spans="1:12" ht="75">
      <c r="A34" s="10"/>
      <c r="B34" s="6">
        <v>92401000000</v>
      </c>
      <c r="C34" s="7" t="s">
        <v>19</v>
      </c>
      <c r="D34" s="7" t="s">
        <v>31</v>
      </c>
      <c r="E34" s="8" t="s">
        <v>32</v>
      </c>
      <c r="F34" s="7">
        <v>17</v>
      </c>
      <c r="G34" s="7">
        <v>0</v>
      </c>
      <c r="H34" s="7">
        <v>0</v>
      </c>
      <c r="I34" s="7">
        <v>17</v>
      </c>
      <c r="J34" s="7">
        <v>0</v>
      </c>
      <c r="K34" s="7">
        <v>18</v>
      </c>
      <c r="L34" s="7">
        <v>18</v>
      </c>
    </row>
    <row r="35" spans="1:12" ht="75">
      <c r="A35" s="10"/>
      <c r="B35" s="6">
        <v>92208000000</v>
      </c>
      <c r="C35" s="7" t="s">
        <v>33</v>
      </c>
      <c r="D35" s="7" t="s">
        <v>31</v>
      </c>
      <c r="E35" s="8" t="s">
        <v>32</v>
      </c>
      <c r="F35" s="7">
        <v>4</v>
      </c>
      <c r="G35" s="7">
        <v>3</v>
      </c>
      <c r="H35" s="7">
        <v>2</v>
      </c>
      <c r="I35" s="7">
        <v>4</v>
      </c>
      <c r="J35" s="7">
        <v>2</v>
      </c>
      <c r="K35" s="7">
        <v>2</v>
      </c>
      <c r="L35" s="7">
        <v>3</v>
      </c>
    </row>
    <row r="36" spans="1:12" ht="75">
      <c r="A36" s="2">
        <v>8</v>
      </c>
      <c r="B36" s="9"/>
      <c r="C36" s="2" t="s">
        <v>10</v>
      </c>
      <c r="D36" s="2" t="s">
        <v>31</v>
      </c>
      <c r="E36" s="2" t="s">
        <v>32</v>
      </c>
      <c r="F36" s="2">
        <f t="shared" ref="F36:L36" si="3">SUM(F34:F35)</f>
        <v>21</v>
      </c>
      <c r="G36" s="2">
        <f t="shared" si="3"/>
        <v>3</v>
      </c>
      <c r="H36" s="2">
        <f t="shared" si="3"/>
        <v>2</v>
      </c>
      <c r="I36" s="2">
        <f t="shared" si="3"/>
        <v>21</v>
      </c>
      <c r="J36" s="2">
        <f t="shared" si="3"/>
        <v>2</v>
      </c>
      <c r="K36" s="2">
        <f t="shared" si="3"/>
        <v>20</v>
      </c>
      <c r="L36" s="2">
        <f t="shared" si="3"/>
        <v>21</v>
      </c>
    </row>
    <row r="37" spans="1:12" ht="60">
      <c r="A37" s="10"/>
      <c r="B37" s="6">
        <v>92208000000</v>
      </c>
      <c r="C37" s="7" t="s">
        <v>33</v>
      </c>
      <c r="D37" s="7" t="s">
        <v>34</v>
      </c>
      <c r="E37" s="8" t="s">
        <v>35</v>
      </c>
      <c r="F37" s="7">
        <v>25</v>
      </c>
      <c r="G37" s="7">
        <v>0</v>
      </c>
      <c r="H37" s="7">
        <v>0</v>
      </c>
      <c r="I37" s="7">
        <v>0</v>
      </c>
      <c r="J37" s="7">
        <v>10</v>
      </c>
      <c r="K37" s="7">
        <v>10</v>
      </c>
      <c r="L37" s="7">
        <v>0</v>
      </c>
    </row>
    <row r="38" spans="1:12" ht="60">
      <c r="A38" s="10"/>
      <c r="B38" s="6">
        <v>92401000000</v>
      </c>
      <c r="C38" s="7" t="s">
        <v>19</v>
      </c>
      <c r="D38" s="7" t="s">
        <v>34</v>
      </c>
      <c r="E38" s="8" t="s">
        <v>35</v>
      </c>
      <c r="F38" s="7">
        <v>35</v>
      </c>
      <c r="G38" s="7">
        <v>0</v>
      </c>
      <c r="H38" s="7">
        <v>10</v>
      </c>
      <c r="I38" s="7">
        <v>20</v>
      </c>
      <c r="J38" s="7">
        <v>24</v>
      </c>
      <c r="K38" s="7">
        <v>39</v>
      </c>
      <c r="L38" s="7">
        <v>39</v>
      </c>
    </row>
    <row r="39" spans="1:12" ht="60">
      <c r="A39" s="2">
        <v>9</v>
      </c>
      <c r="B39" s="9"/>
      <c r="C39" s="2" t="s">
        <v>10</v>
      </c>
      <c r="D39" s="2" t="s">
        <v>34</v>
      </c>
      <c r="E39" s="13" t="s">
        <v>35</v>
      </c>
      <c r="F39" s="2">
        <f t="shared" ref="F39:L39" si="4">SUM(F37:F38)</f>
        <v>60</v>
      </c>
      <c r="G39" s="2">
        <f t="shared" si="4"/>
        <v>0</v>
      </c>
      <c r="H39" s="2">
        <f t="shared" si="4"/>
        <v>10</v>
      </c>
      <c r="I39" s="2">
        <f t="shared" si="4"/>
        <v>20</v>
      </c>
      <c r="J39" s="2">
        <f t="shared" si="4"/>
        <v>34</v>
      </c>
      <c r="K39" s="2">
        <f t="shared" si="4"/>
        <v>49</v>
      </c>
      <c r="L39" s="2">
        <f t="shared" si="4"/>
        <v>39</v>
      </c>
    </row>
    <row r="40" spans="1:12" ht="60">
      <c r="A40" s="10"/>
      <c r="B40" s="6">
        <v>92401000000</v>
      </c>
      <c r="C40" s="7" t="s">
        <v>19</v>
      </c>
      <c r="D40" s="7" t="s">
        <v>36</v>
      </c>
      <c r="E40" s="8" t="s">
        <v>37</v>
      </c>
      <c r="F40" s="7">
        <v>9</v>
      </c>
      <c r="G40" s="7">
        <v>0</v>
      </c>
      <c r="H40" s="7">
        <v>0</v>
      </c>
      <c r="I40" s="7">
        <v>0</v>
      </c>
      <c r="J40" s="7">
        <v>9</v>
      </c>
      <c r="K40" s="7">
        <v>11</v>
      </c>
      <c r="L40" s="7">
        <v>12</v>
      </c>
    </row>
    <row r="41" spans="1:12" ht="60">
      <c r="A41" s="10"/>
      <c r="B41" s="6">
        <v>92208000000</v>
      </c>
      <c r="C41" s="7" t="s">
        <v>33</v>
      </c>
      <c r="D41" s="7" t="s">
        <v>36</v>
      </c>
      <c r="E41" s="8" t="s">
        <v>37</v>
      </c>
      <c r="F41" s="7">
        <v>6</v>
      </c>
      <c r="G41" s="7">
        <v>1</v>
      </c>
      <c r="H41" s="7">
        <v>4</v>
      </c>
      <c r="I41" s="7">
        <v>2</v>
      </c>
      <c r="J41" s="7">
        <v>5</v>
      </c>
      <c r="K41" s="7">
        <v>3</v>
      </c>
      <c r="L41" s="7">
        <v>5</v>
      </c>
    </row>
    <row r="42" spans="1:12" ht="60">
      <c r="A42" s="10"/>
      <c r="B42" s="6">
        <v>92244000000</v>
      </c>
      <c r="C42" s="7" t="s">
        <v>7</v>
      </c>
      <c r="D42" s="7" t="s">
        <v>36</v>
      </c>
      <c r="E42" s="8" t="s">
        <v>37</v>
      </c>
      <c r="F42" s="7">
        <v>10</v>
      </c>
      <c r="G42" s="7">
        <v>8</v>
      </c>
      <c r="H42" s="7">
        <v>2</v>
      </c>
      <c r="I42" s="7">
        <v>2</v>
      </c>
      <c r="J42" s="7">
        <v>2</v>
      </c>
      <c r="K42" s="7">
        <v>2</v>
      </c>
      <c r="L42" s="7">
        <v>2</v>
      </c>
    </row>
    <row r="43" spans="1:12" ht="60">
      <c r="A43" s="2">
        <v>9</v>
      </c>
      <c r="B43" s="9"/>
      <c r="C43" s="2" t="s">
        <v>10</v>
      </c>
      <c r="D43" s="2" t="s">
        <v>36</v>
      </c>
      <c r="E43" s="2" t="s">
        <v>37</v>
      </c>
      <c r="F43" s="2">
        <f>SUM(F40:F42)</f>
        <v>25</v>
      </c>
      <c r="G43" s="2">
        <f t="shared" ref="G43:L43" si="5">SUM(G40:G42)</f>
        <v>9</v>
      </c>
      <c r="H43" s="2">
        <f t="shared" si="5"/>
        <v>6</v>
      </c>
      <c r="I43" s="2">
        <f t="shared" si="5"/>
        <v>4</v>
      </c>
      <c r="J43" s="2">
        <f t="shared" si="5"/>
        <v>16</v>
      </c>
      <c r="K43" s="2">
        <f t="shared" si="5"/>
        <v>16</v>
      </c>
      <c r="L43" s="2">
        <f t="shared" si="5"/>
        <v>19</v>
      </c>
    </row>
    <row r="44" spans="1:12" ht="30">
      <c r="A44" s="10"/>
      <c r="B44" s="6">
        <v>92217000000</v>
      </c>
      <c r="C44" s="7" t="s">
        <v>14</v>
      </c>
      <c r="D44" s="7" t="s">
        <v>38</v>
      </c>
      <c r="E44" s="8" t="s">
        <v>39</v>
      </c>
      <c r="F44" s="7">
        <v>3</v>
      </c>
      <c r="G44" s="7">
        <v>2</v>
      </c>
      <c r="H44" s="7">
        <v>4</v>
      </c>
      <c r="I44" s="7">
        <v>4</v>
      </c>
      <c r="J44" s="7">
        <v>3</v>
      </c>
      <c r="K44" s="7">
        <v>3</v>
      </c>
      <c r="L44" s="7">
        <v>5</v>
      </c>
    </row>
    <row r="45" spans="1:12" ht="30">
      <c r="A45" s="10"/>
      <c r="B45" s="6">
        <v>92208000000</v>
      </c>
      <c r="C45" s="7" t="s">
        <v>33</v>
      </c>
      <c r="D45" s="7" t="s">
        <v>38</v>
      </c>
      <c r="E45" s="8" t="s">
        <v>39</v>
      </c>
      <c r="F45" s="7">
        <v>61</v>
      </c>
      <c r="G45" s="7">
        <v>61</v>
      </c>
      <c r="H45" s="7">
        <v>50</v>
      </c>
      <c r="I45" s="7">
        <v>52</v>
      </c>
      <c r="J45" s="7">
        <v>52</v>
      </c>
      <c r="K45" s="7">
        <v>53</v>
      </c>
      <c r="L45" s="7">
        <v>52</v>
      </c>
    </row>
    <row r="46" spans="1:12" ht="30">
      <c r="A46" s="2">
        <v>10</v>
      </c>
      <c r="B46" s="9"/>
      <c r="C46" s="2" t="s">
        <v>10</v>
      </c>
      <c r="D46" s="2" t="s">
        <v>38</v>
      </c>
      <c r="E46" s="2" t="s">
        <v>39</v>
      </c>
      <c r="F46" s="2">
        <f>SUM(F44:F45)</f>
        <v>64</v>
      </c>
      <c r="G46" s="2">
        <f t="shared" ref="G46:L46" si="6">SUM(G44:G45)</f>
        <v>63</v>
      </c>
      <c r="H46" s="2">
        <f t="shared" si="6"/>
        <v>54</v>
      </c>
      <c r="I46" s="2">
        <f t="shared" si="6"/>
        <v>56</v>
      </c>
      <c r="J46" s="2">
        <f t="shared" si="6"/>
        <v>55</v>
      </c>
      <c r="K46" s="2">
        <f t="shared" si="6"/>
        <v>56</v>
      </c>
      <c r="L46" s="2">
        <f t="shared" si="6"/>
        <v>57</v>
      </c>
    </row>
    <row r="47" spans="1:12" ht="30">
      <c r="A47" s="10"/>
      <c r="B47" s="6">
        <v>92202000000</v>
      </c>
      <c r="C47" s="7" t="s">
        <v>40</v>
      </c>
      <c r="D47" s="7" t="s">
        <v>23</v>
      </c>
      <c r="E47" s="8" t="s">
        <v>41</v>
      </c>
      <c r="F47" s="7">
        <v>4</v>
      </c>
      <c r="G47" s="7">
        <v>6</v>
      </c>
      <c r="H47" s="7">
        <v>8</v>
      </c>
      <c r="I47" s="7">
        <v>10</v>
      </c>
      <c r="J47" s="7">
        <v>9</v>
      </c>
      <c r="K47" s="7">
        <v>10</v>
      </c>
      <c r="L47" s="7">
        <v>8</v>
      </c>
    </row>
    <row r="48" spans="1:12" ht="30">
      <c r="A48" s="10"/>
      <c r="B48" s="6">
        <v>92226000000</v>
      </c>
      <c r="C48" s="7" t="s">
        <v>42</v>
      </c>
      <c r="D48" s="7" t="s">
        <v>23</v>
      </c>
      <c r="E48" s="8" t="s">
        <v>41</v>
      </c>
      <c r="F48" s="7">
        <v>7</v>
      </c>
      <c r="G48" s="7">
        <v>8</v>
      </c>
      <c r="H48" s="7">
        <v>5</v>
      </c>
      <c r="I48" s="7">
        <v>5</v>
      </c>
      <c r="J48" s="7">
        <v>5</v>
      </c>
      <c r="K48" s="7">
        <v>1</v>
      </c>
      <c r="L48" s="7">
        <v>4</v>
      </c>
    </row>
    <row r="49" spans="1:12" ht="30">
      <c r="A49" s="10"/>
      <c r="B49" s="6">
        <v>92253000000</v>
      </c>
      <c r="C49" s="7" t="s">
        <v>43</v>
      </c>
      <c r="D49" s="7" t="s">
        <v>23</v>
      </c>
      <c r="E49" s="8" t="s">
        <v>41</v>
      </c>
      <c r="F49" s="7">
        <v>26</v>
      </c>
      <c r="G49" s="7">
        <v>16</v>
      </c>
      <c r="H49" s="7">
        <v>33</v>
      </c>
      <c r="I49" s="7">
        <v>35</v>
      </c>
      <c r="J49" s="7">
        <v>32</v>
      </c>
      <c r="K49" s="7">
        <v>38</v>
      </c>
      <c r="L49" s="7">
        <v>42</v>
      </c>
    </row>
    <row r="50" spans="1:12" ht="45">
      <c r="A50" s="2">
        <v>11</v>
      </c>
      <c r="B50" s="9"/>
      <c r="C50" s="2" t="s">
        <v>10</v>
      </c>
      <c r="D50" s="2" t="s">
        <v>44</v>
      </c>
      <c r="E50" s="2" t="s">
        <v>41</v>
      </c>
      <c r="F50" s="2">
        <f>SUM(F47:F49)</f>
        <v>37</v>
      </c>
      <c r="G50" s="2">
        <f t="shared" ref="G50:L50" si="7">SUM(G47:G49)</f>
        <v>30</v>
      </c>
      <c r="H50" s="2">
        <f t="shared" si="7"/>
        <v>46</v>
      </c>
      <c r="I50" s="2">
        <f t="shared" si="7"/>
        <v>50</v>
      </c>
      <c r="J50" s="2">
        <f t="shared" si="7"/>
        <v>46</v>
      </c>
      <c r="K50" s="2">
        <f t="shared" si="7"/>
        <v>49</v>
      </c>
      <c r="L50" s="2">
        <f t="shared" si="7"/>
        <v>54</v>
      </c>
    </row>
    <row r="51" spans="1:12" ht="30">
      <c r="A51" s="10"/>
      <c r="B51" s="6">
        <v>92228000000</v>
      </c>
      <c r="C51" s="7" t="s">
        <v>15</v>
      </c>
      <c r="D51" s="7" t="s">
        <v>45</v>
      </c>
      <c r="E51" s="8" t="s">
        <v>46</v>
      </c>
      <c r="F51" s="7">
        <v>80</v>
      </c>
      <c r="G51" s="7">
        <v>100</v>
      </c>
      <c r="H51" s="7">
        <v>70</v>
      </c>
      <c r="I51" s="7">
        <v>80</v>
      </c>
      <c r="J51" s="7">
        <v>50</v>
      </c>
      <c r="K51" s="7">
        <v>75</v>
      </c>
      <c r="L51" s="7">
        <v>83</v>
      </c>
    </row>
    <row r="52" spans="1:12" ht="45">
      <c r="A52" s="2">
        <v>12</v>
      </c>
      <c r="B52" s="9"/>
      <c r="C52" s="2" t="s">
        <v>10</v>
      </c>
      <c r="D52" s="2" t="s">
        <v>45</v>
      </c>
      <c r="E52" s="2" t="s">
        <v>46</v>
      </c>
      <c r="F52" s="2">
        <v>80</v>
      </c>
      <c r="G52" s="2">
        <v>100</v>
      </c>
      <c r="H52" s="2">
        <v>70</v>
      </c>
      <c r="I52" s="2">
        <v>80</v>
      </c>
      <c r="J52" s="2">
        <v>50</v>
      </c>
      <c r="K52" s="2">
        <v>75</v>
      </c>
      <c r="L52" s="2">
        <v>83</v>
      </c>
    </row>
    <row r="53" spans="1:12" ht="45">
      <c r="A53" s="10"/>
      <c r="B53" s="6">
        <v>92401000000</v>
      </c>
      <c r="C53" s="7" t="s">
        <v>19</v>
      </c>
      <c r="D53" s="7" t="s">
        <v>47</v>
      </c>
      <c r="E53" s="8" t="s">
        <v>48</v>
      </c>
      <c r="F53" s="7">
        <v>85</v>
      </c>
      <c r="G53" s="7">
        <f>83-30</f>
        <v>53</v>
      </c>
      <c r="H53" s="7">
        <f>85-25</f>
        <v>60</v>
      </c>
      <c r="I53" s="7">
        <f>110-25</f>
        <v>85</v>
      </c>
      <c r="J53" s="7">
        <f>118-30</f>
        <v>88</v>
      </c>
      <c r="K53" s="7">
        <v>118</v>
      </c>
      <c r="L53" s="7">
        <v>118</v>
      </c>
    </row>
    <row r="54" spans="1:12" ht="60">
      <c r="A54" s="2">
        <v>13</v>
      </c>
      <c r="B54" s="9"/>
      <c r="C54" s="2" t="s">
        <v>10</v>
      </c>
      <c r="D54" s="2" t="s">
        <v>47</v>
      </c>
      <c r="E54" s="2" t="s">
        <v>48</v>
      </c>
      <c r="F54" s="2">
        <f t="shared" ref="F54:L54" si="8">SUM(F53:F53)</f>
        <v>85</v>
      </c>
      <c r="G54" s="2">
        <f t="shared" si="8"/>
        <v>53</v>
      </c>
      <c r="H54" s="2">
        <f t="shared" si="8"/>
        <v>60</v>
      </c>
      <c r="I54" s="2">
        <f t="shared" si="8"/>
        <v>85</v>
      </c>
      <c r="J54" s="2">
        <f t="shared" si="8"/>
        <v>88</v>
      </c>
      <c r="K54" s="2">
        <f t="shared" si="8"/>
        <v>118</v>
      </c>
      <c r="L54" s="2">
        <f t="shared" si="8"/>
        <v>118</v>
      </c>
    </row>
    <row r="55" spans="1:12" ht="30">
      <c r="A55" s="10"/>
      <c r="B55" s="6">
        <v>92217000000</v>
      </c>
      <c r="C55" s="7" t="s">
        <v>14</v>
      </c>
      <c r="D55" s="7" t="s">
        <v>49</v>
      </c>
      <c r="E55" s="8" t="s">
        <v>50</v>
      </c>
      <c r="F55" s="7">
        <v>10</v>
      </c>
      <c r="G55" s="7">
        <v>0</v>
      </c>
      <c r="H55" s="7">
        <v>0</v>
      </c>
      <c r="I55" s="7">
        <v>0</v>
      </c>
      <c r="J55" s="7">
        <v>0</v>
      </c>
      <c r="K55" s="7">
        <v>10</v>
      </c>
      <c r="L55" s="7">
        <v>10</v>
      </c>
    </row>
    <row r="56" spans="1:12" ht="45">
      <c r="A56" s="2">
        <v>14</v>
      </c>
      <c r="B56" s="9"/>
      <c r="C56" s="2" t="s">
        <v>10</v>
      </c>
      <c r="D56" s="2" t="s">
        <v>49</v>
      </c>
      <c r="E56" s="2" t="s">
        <v>50</v>
      </c>
      <c r="F56" s="2">
        <v>10</v>
      </c>
      <c r="G56" s="2">
        <v>0</v>
      </c>
      <c r="H56" s="2">
        <v>0</v>
      </c>
      <c r="I56" s="2">
        <v>0</v>
      </c>
      <c r="J56" s="2">
        <v>0</v>
      </c>
      <c r="K56" s="2">
        <v>10</v>
      </c>
      <c r="L56" s="2">
        <v>10</v>
      </c>
    </row>
    <row r="57" spans="1:12" ht="90">
      <c r="A57" s="10"/>
      <c r="B57" s="6">
        <v>92430000000</v>
      </c>
      <c r="C57" s="7" t="s">
        <v>16</v>
      </c>
      <c r="D57" s="7" t="s">
        <v>51</v>
      </c>
      <c r="E57" s="8" t="s">
        <v>52</v>
      </c>
      <c r="F57" s="7">
        <v>5</v>
      </c>
      <c r="G57" s="7">
        <v>5</v>
      </c>
      <c r="H57" s="7">
        <v>5</v>
      </c>
      <c r="I57" s="7">
        <v>5</v>
      </c>
      <c r="J57" s="7">
        <v>5</v>
      </c>
      <c r="K57" s="7">
        <v>5</v>
      </c>
      <c r="L57" s="7">
        <v>5</v>
      </c>
    </row>
    <row r="58" spans="1:12" ht="105">
      <c r="A58" s="2">
        <v>15</v>
      </c>
      <c r="B58" s="9"/>
      <c r="C58" s="2" t="s">
        <v>10</v>
      </c>
      <c r="D58" s="2" t="s">
        <v>51</v>
      </c>
      <c r="E58" s="2" t="s">
        <v>52</v>
      </c>
      <c r="F58" s="2">
        <f t="shared" ref="F58:L58" si="9">SUM(F57:F57)</f>
        <v>5</v>
      </c>
      <c r="G58" s="2">
        <f t="shared" si="9"/>
        <v>5</v>
      </c>
      <c r="H58" s="2">
        <f t="shared" si="9"/>
        <v>5</v>
      </c>
      <c r="I58" s="2">
        <f t="shared" si="9"/>
        <v>5</v>
      </c>
      <c r="J58" s="2">
        <f t="shared" si="9"/>
        <v>5</v>
      </c>
      <c r="K58" s="2">
        <f t="shared" si="9"/>
        <v>5</v>
      </c>
      <c r="L58" s="2">
        <f t="shared" si="9"/>
        <v>5</v>
      </c>
    </row>
    <row r="59" spans="1:12" ht="60">
      <c r="A59" s="10"/>
      <c r="B59" s="6">
        <v>92430000000</v>
      </c>
      <c r="C59" s="7" t="s">
        <v>16</v>
      </c>
      <c r="D59" s="7" t="s">
        <v>53</v>
      </c>
      <c r="E59" s="8" t="s">
        <v>54</v>
      </c>
      <c r="F59" s="7">
        <v>6</v>
      </c>
      <c r="G59" s="7">
        <v>4</v>
      </c>
      <c r="H59" s="7">
        <v>4</v>
      </c>
      <c r="I59" s="7">
        <v>4</v>
      </c>
      <c r="J59" s="7">
        <v>4</v>
      </c>
      <c r="K59" s="7">
        <v>4</v>
      </c>
      <c r="L59" s="7">
        <v>0</v>
      </c>
    </row>
    <row r="60" spans="1:12" ht="75">
      <c r="A60" s="2">
        <v>16</v>
      </c>
      <c r="B60" s="9"/>
      <c r="C60" s="2" t="s">
        <v>10</v>
      </c>
      <c r="D60" s="2" t="s">
        <v>53</v>
      </c>
      <c r="E60" s="2" t="s">
        <v>54</v>
      </c>
      <c r="F60" s="2">
        <f t="shared" ref="F60:L60" si="10">SUM(F59:F59)</f>
        <v>6</v>
      </c>
      <c r="G60" s="2">
        <f t="shared" si="10"/>
        <v>4</v>
      </c>
      <c r="H60" s="2">
        <f t="shared" si="10"/>
        <v>4</v>
      </c>
      <c r="I60" s="2">
        <f t="shared" si="10"/>
        <v>4</v>
      </c>
      <c r="J60" s="2">
        <f t="shared" si="10"/>
        <v>4</v>
      </c>
      <c r="K60" s="2">
        <f t="shared" si="10"/>
        <v>4</v>
      </c>
      <c r="L60" s="2">
        <f t="shared" si="10"/>
        <v>0</v>
      </c>
    </row>
    <row r="61" spans="1:12" ht="45">
      <c r="A61" s="10"/>
      <c r="B61" s="6">
        <v>92401000000</v>
      </c>
      <c r="C61" s="7" t="s">
        <v>19</v>
      </c>
      <c r="D61" s="7" t="s">
        <v>55</v>
      </c>
      <c r="E61" s="8" t="s">
        <v>56</v>
      </c>
      <c r="F61" s="7">
        <v>20</v>
      </c>
      <c r="G61" s="7">
        <v>20</v>
      </c>
      <c r="H61" s="7">
        <v>20</v>
      </c>
      <c r="I61" s="7">
        <v>20</v>
      </c>
      <c r="J61" s="7">
        <v>20</v>
      </c>
      <c r="K61" s="7">
        <v>20</v>
      </c>
      <c r="L61" s="7">
        <v>20</v>
      </c>
    </row>
    <row r="62" spans="1:12" ht="60">
      <c r="A62" s="2">
        <v>17</v>
      </c>
      <c r="B62" s="9"/>
      <c r="C62" s="2" t="s">
        <v>10</v>
      </c>
      <c r="D62" s="2" t="s">
        <v>55</v>
      </c>
      <c r="E62" s="12">
        <v>150200</v>
      </c>
      <c r="F62" s="2">
        <v>20</v>
      </c>
      <c r="G62" s="2">
        <v>20</v>
      </c>
      <c r="H62" s="2">
        <v>20</v>
      </c>
      <c r="I62" s="2">
        <v>20</v>
      </c>
      <c r="J62" s="2">
        <v>20</v>
      </c>
      <c r="K62" s="2">
        <v>20</v>
      </c>
      <c r="L62" s="2">
        <v>20</v>
      </c>
    </row>
    <row r="63" spans="1:12" ht="45">
      <c r="A63" s="10"/>
      <c r="B63" s="6">
        <v>92401000000</v>
      </c>
      <c r="C63" s="7" t="s">
        <v>19</v>
      </c>
      <c r="D63" s="7" t="s">
        <v>57</v>
      </c>
      <c r="E63" s="8" t="s">
        <v>58</v>
      </c>
      <c r="F63" s="7">
        <v>40</v>
      </c>
      <c r="G63" s="7">
        <v>0</v>
      </c>
      <c r="H63" s="7">
        <v>0</v>
      </c>
      <c r="I63" s="7">
        <v>0</v>
      </c>
      <c r="J63" s="7">
        <v>0</v>
      </c>
      <c r="K63" s="7">
        <v>40</v>
      </c>
      <c r="L63" s="7">
        <v>40</v>
      </c>
    </row>
    <row r="64" spans="1:12" ht="45">
      <c r="A64" s="2">
        <v>18</v>
      </c>
      <c r="B64" s="9"/>
      <c r="C64" s="2" t="s">
        <v>10</v>
      </c>
      <c r="D64" s="2" t="s">
        <v>57</v>
      </c>
      <c r="E64" s="12">
        <v>150300</v>
      </c>
      <c r="F64" s="2">
        <f t="shared" ref="F64:L64" si="11">SUM(F63:F63)</f>
        <v>40</v>
      </c>
      <c r="G64" s="2">
        <f t="shared" si="11"/>
        <v>0</v>
      </c>
      <c r="H64" s="2">
        <f t="shared" si="11"/>
        <v>0</v>
      </c>
      <c r="I64" s="2">
        <f t="shared" si="11"/>
        <v>0</v>
      </c>
      <c r="J64" s="2">
        <f t="shared" si="11"/>
        <v>0</v>
      </c>
      <c r="K64" s="2">
        <f t="shared" si="11"/>
        <v>40</v>
      </c>
      <c r="L64" s="2">
        <f t="shared" si="11"/>
        <v>40</v>
      </c>
    </row>
    <row r="65" spans="1:12" ht="45">
      <c r="A65" s="10"/>
      <c r="B65" s="6">
        <v>92401000000</v>
      </c>
      <c r="C65" s="7" t="s">
        <v>19</v>
      </c>
      <c r="D65" s="7" t="s">
        <v>59</v>
      </c>
      <c r="E65" s="8" t="s">
        <v>60</v>
      </c>
      <c r="F65" s="7">
        <f>20-18</f>
        <v>2</v>
      </c>
      <c r="G65" s="7">
        <v>20</v>
      </c>
      <c r="H65" s="7">
        <v>20</v>
      </c>
      <c r="I65" s="7">
        <v>20</v>
      </c>
      <c r="J65" s="7">
        <v>20</v>
      </c>
      <c r="K65" s="7">
        <v>20</v>
      </c>
      <c r="L65" s="7">
        <v>20</v>
      </c>
    </row>
    <row r="66" spans="1:12" ht="45">
      <c r="A66" s="2">
        <v>19</v>
      </c>
      <c r="B66" s="9"/>
      <c r="C66" s="2" t="s">
        <v>10</v>
      </c>
      <c r="D66" s="2" t="s">
        <v>59</v>
      </c>
      <c r="E66" s="12">
        <v>150400</v>
      </c>
      <c r="F66" s="2">
        <f t="shared" ref="F66:L66" si="12">SUM(F65:F65)</f>
        <v>2</v>
      </c>
      <c r="G66" s="2">
        <f t="shared" si="12"/>
        <v>20</v>
      </c>
      <c r="H66" s="2">
        <f t="shared" si="12"/>
        <v>20</v>
      </c>
      <c r="I66" s="2">
        <f t="shared" si="12"/>
        <v>20</v>
      </c>
      <c r="J66" s="2">
        <f t="shared" si="12"/>
        <v>20</v>
      </c>
      <c r="K66" s="2">
        <f t="shared" si="12"/>
        <v>20</v>
      </c>
      <c r="L66" s="2">
        <f t="shared" si="12"/>
        <v>20</v>
      </c>
    </row>
    <row r="67" spans="1:12" ht="60">
      <c r="A67" s="10"/>
      <c r="B67" s="6">
        <v>92401000000</v>
      </c>
      <c r="C67" s="7" t="s">
        <v>19</v>
      </c>
      <c r="D67" s="7" t="s">
        <v>61</v>
      </c>
      <c r="E67" s="8" t="s">
        <v>62</v>
      </c>
      <c r="F67" s="7">
        <v>20</v>
      </c>
      <c r="G67" s="7">
        <v>0</v>
      </c>
      <c r="H67" s="7">
        <v>0</v>
      </c>
      <c r="I67" s="7">
        <v>0</v>
      </c>
      <c r="J67" s="7">
        <v>0</v>
      </c>
      <c r="K67" s="7">
        <v>20</v>
      </c>
      <c r="L67" s="7">
        <v>20</v>
      </c>
    </row>
    <row r="68" spans="1:12" ht="75">
      <c r="A68" s="2">
        <v>20</v>
      </c>
      <c r="B68" s="9"/>
      <c r="C68" s="2" t="s">
        <v>10</v>
      </c>
      <c r="D68" s="2" t="s">
        <v>61</v>
      </c>
      <c r="E68" s="2" t="s">
        <v>62</v>
      </c>
      <c r="F68" s="2">
        <f t="shared" ref="F68:L68" si="13">SUM(F67:F67)</f>
        <v>20</v>
      </c>
      <c r="G68" s="2">
        <f t="shared" si="13"/>
        <v>0</v>
      </c>
      <c r="H68" s="2">
        <f t="shared" si="13"/>
        <v>0</v>
      </c>
      <c r="I68" s="2">
        <f t="shared" si="13"/>
        <v>0</v>
      </c>
      <c r="J68" s="2">
        <f t="shared" si="13"/>
        <v>0</v>
      </c>
      <c r="K68" s="2">
        <f t="shared" si="13"/>
        <v>20</v>
      </c>
      <c r="L68" s="2">
        <f t="shared" si="13"/>
        <v>20</v>
      </c>
    </row>
    <row r="69" spans="1:12">
      <c r="A69" s="10"/>
      <c r="B69" s="6">
        <v>92401000000</v>
      </c>
      <c r="C69" s="7" t="s">
        <v>19</v>
      </c>
      <c r="D69" s="7" t="s">
        <v>63</v>
      </c>
      <c r="E69" s="8" t="s">
        <v>64</v>
      </c>
      <c r="F69" s="7">
        <v>20</v>
      </c>
      <c r="G69" s="7">
        <v>20</v>
      </c>
      <c r="H69" s="7">
        <v>20</v>
      </c>
      <c r="I69" s="7">
        <v>20</v>
      </c>
      <c r="J69" s="7">
        <v>20</v>
      </c>
      <c r="K69" s="7">
        <v>20</v>
      </c>
      <c r="L69" s="7">
        <v>20</v>
      </c>
    </row>
    <row r="70" spans="1:12">
      <c r="A70" s="2">
        <v>21</v>
      </c>
      <c r="B70" s="14"/>
      <c r="C70" s="2" t="s">
        <v>10</v>
      </c>
      <c r="D70" s="2" t="s">
        <v>63</v>
      </c>
      <c r="E70" s="12">
        <v>150202</v>
      </c>
      <c r="F70" s="2">
        <v>20</v>
      </c>
      <c r="G70" s="2">
        <v>20</v>
      </c>
      <c r="H70" s="2">
        <v>20</v>
      </c>
      <c r="I70" s="2">
        <v>20</v>
      </c>
      <c r="J70" s="2">
        <v>20</v>
      </c>
      <c r="K70" s="2">
        <v>20</v>
      </c>
      <c r="L70" s="2">
        <v>20</v>
      </c>
    </row>
    <row r="71" spans="1:12" ht="60">
      <c r="A71" s="10"/>
      <c r="B71" s="6">
        <v>92206000000</v>
      </c>
      <c r="C71" s="7" t="s">
        <v>17</v>
      </c>
      <c r="D71" s="7" t="s">
        <v>65</v>
      </c>
      <c r="E71" s="8" t="s">
        <v>66</v>
      </c>
      <c r="F71" s="7">
        <v>26</v>
      </c>
      <c r="G71" s="7">
        <v>29</v>
      </c>
      <c r="H71" s="7">
        <v>22</v>
      </c>
      <c r="I71" s="7">
        <v>21</v>
      </c>
      <c r="J71" s="7">
        <v>23</v>
      </c>
      <c r="K71" s="7">
        <v>24</v>
      </c>
      <c r="L71" s="7">
        <v>27</v>
      </c>
    </row>
    <row r="72" spans="1:12" ht="60">
      <c r="A72" s="10"/>
      <c r="B72" s="6">
        <v>92430000000</v>
      </c>
      <c r="C72" s="7" t="s">
        <v>16</v>
      </c>
      <c r="D72" s="7" t="s">
        <v>65</v>
      </c>
      <c r="E72" s="8" t="s">
        <v>66</v>
      </c>
      <c r="F72" s="7">
        <v>30</v>
      </c>
      <c r="G72" s="7">
        <v>30</v>
      </c>
      <c r="H72" s="7">
        <v>30</v>
      </c>
      <c r="I72" s="7">
        <v>30</v>
      </c>
      <c r="J72" s="7">
        <v>30</v>
      </c>
      <c r="K72" s="7">
        <v>30</v>
      </c>
      <c r="L72" s="7">
        <v>30</v>
      </c>
    </row>
    <row r="73" spans="1:12" ht="60">
      <c r="A73" s="10"/>
      <c r="B73" s="6">
        <v>92401000000</v>
      </c>
      <c r="C73" s="7" t="s">
        <v>19</v>
      </c>
      <c r="D73" s="7" t="s">
        <v>65</v>
      </c>
      <c r="E73" s="8" t="s">
        <v>66</v>
      </c>
      <c r="F73" s="7">
        <v>24</v>
      </c>
      <c r="G73" s="7">
        <v>0</v>
      </c>
      <c r="H73" s="7">
        <v>4</v>
      </c>
      <c r="I73" s="7">
        <v>20</v>
      </c>
      <c r="J73" s="7">
        <v>20</v>
      </c>
      <c r="K73" s="7">
        <v>39</v>
      </c>
      <c r="L73" s="7">
        <v>46</v>
      </c>
    </row>
    <row r="74" spans="1:12" ht="60">
      <c r="A74" s="2">
        <v>22</v>
      </c>
      <c r="B74" s="9"/>
      <c r="C74" s="2" t="s">
        <v>10</v>
      </c>
      <c r="D74" s="2" t="s">
        <v>65</v>
      </c>
      <c r="E74" s="2" t="s">
        <v>66</v>
      </c>
      <c r="F74" s="2">
        <f>SUM(F71:F73)</f>
        <v>80</v>
      </c>
      <c r="G74" s="2">
        <f t="shared" ref="G74:L74" si="14">SUM(G71:G73)</f>
        <v>59</v>
      </c>
      <c r="H74" s="2">
        <f t="shared" si="14"/>
        <v>56</v>
      </c>
      <c r="I74" s="2">
        <f t="shared" si="14"/>
        <v>71</v>
      </c>
      <c r="J74" s="2">
        <f t="shared" si="14"/>
        <v>73</v>
      </c>
      <c r="K74" s="2">
        <f t="shared" si="14"/>
        <v>93</v>
      </c>
      <c r="L74" s="2">
        <f t="shared" si="14"/>
        <v>103</v>
      </c>
    </row>
    <row r="75" spans="1:12" ht="30">
      <c r="A75" s="10"/>
      <c r="B75" s="6">
        <v>92206000000</v>
      </c>
      <c r="C75" s="7" t="s">
        <v>17</v>
      </c>
      <c r="D75" s="7" t="s">
        <v>67</v>
      </c>
      <c r="E75" s="8" t="s">
        <v>68</v>
      </c>
      <c r="F75" s="7">
        <v>2</v>
      </c>
      <c r="G75" s="7">
        <v>1</v>
      </c>
      <c r="H75" s="7">
        <v>2</v>
      </c>
      <c r="I75" s="7">
        <v>3</v>
      </c>
      <c r="J75" s="7">
        <v>2</v>
      </c>
      <c r="K75" s="7">
        <v>4</v>
      </c>
      <c r="L75" s="7">
        <v>2</v>
      </c>
    </row>
    <row r="76" spans="1:12">
      <c r="A76" s="2">
        <v>23</v>
      </c>
      <c r="B76" s="9"/>
      <c r="C76" s="2" t="s">
        <v>10</v>
      </c>
      <c r="D76" s="2" t="s">
        <v>67</v>
      </c>
      <c r="E76" s="12">
        <v>240100</v>
      </c>
      <c r="F76" s="2">
        <v>2</v>
      </c>
      <c r="G76" s="2">
        <v>1</v>
      </c>
      <c r="H76" s="2">
        <v>2</v>
      </c>
      <c r="I76" s="2">
        <v>3</v>
      </c>
      <c r="J76" s="2">
        <v>2</v>
      </c>
      <c r="K76" s="2">
        <v>4</v>
      </c>
      <c r="L76" s="2">
        <v>2</v>
      </c>
    </row>
    <row r="77" spans="1:12" ht="45">
      <c r="A77" s="10"/>
      <c r="B77" s="6">
        <v>92401000000</v>
      </c>
      <c r="C77" s="7" t="s">
        <v>19</v>
      </c>
      <c r="D77" s="7" t="s">
        <v>69</v>
      </c>
      <c r="E77" s="8" t="s">
        <v>70</v>
      </c>
      <c r="F77" s="7">
        <v>6</v>
      </c>
      <c r="G77" s="7">
        <v>6</v>
      </c>
      <c r="H77" s="7">
        <v>6</v>
      </c>
      <c r="I77" s="7">
        <v>3</v>
      </c>
      <c r="J77" s="7">
        <v>6</v>
      </c>
      <c r="K77" s="7">
        <v>1</v>
      </c>
      <c r="L77" s="7">
        <v>2</v>
      </c>
    </row>
    <row r="78" spans="1:12" ht="45">
      <c r="A78" s="2">
        <v>24</v>
      </c>
      <c r="B78" s="11"/>
      <c r="C78" s="2" t="s">
        <v>10</v>
      </c>
      <c r="D78" s="2" t="s">
        <v>69</v>
      </c>
      <c r="E78" s="2" t="s">
        <v>70</v>
      </c>
      <c r="F78" s="2">
        <v>6</v>
      </c>
      <c r="G78" s="2">
        <v>6</v>
      </c>
      <c r="H78" s="2">
        <v>6</v>
      </c>
      <c r="I78" s="2">
        <v>3</v>
      </c>
      <c r="J78" s="2">
        <v>6</v>
      </c>
      <c r="K78" s="2">
        <v>1</v>
      </c>
      <c r="L78" s="2">
        <v>2</v>
      </c>
    </row>
    <row r="79" spans="1:12" ht="30">
      <c r="A79" s="10"/>
      <c r="B79" s="6">
        <v>92430000000</v>
      </c>
      <c r="C79" s="7" t="s">
        <v>16</v>
      </c>
      <c r="D79" s="7" t="s">
        <v>71</v>
      </c>
      <c r="E79" s="8" t="s">
        <v>72</v>
      </c>
      <c r="F79" s="7">
        <v>27</v>
      </c>
      <c r="G79" s="7">
        <v>32</v>
      </c>
      <c r="H79" s="7">
        <v>38</v>
      </c>
      <c r="I79" s="7">
        <v>30</v>
      </c>
      <c r="J79" s="7">
        <v>30</v>
      </c>
      <c r="K79" s="7">
        <v>30</v>
      </c>
      <c r="L79" s="7">
        <v>32</v>
      </c>
    </row>
    <row r="80" spans="1:12" ht="30">
      <c r="A80" s="2">
        <v>25</v>
      </c>
      <c r="B80" s="9"/>
      <c r="C80" s="2" t="s">
        <v>10</v>
      </c>
      <c r="D80" s="2" t="s">
        <v>71</v>
      </c>
      <c r="E80" s="2" t="s">
        <v>72</v>
      </c>
      <c r="F80" s="2">
        <v>27</v>
      </c>
      <c r="G80" s="2">
        <v>32</v>
      </c>
      <c r="H80" s="2">
        <v>38</v>
      </c>
      <c r="I80" s="2">
        <v>30</v>
      </c>
      <c r="J80" s="2">
        <v>30</v>
      </c>
      <c r="K80" s="2">
        <v>30</v>
      </c>
      <c r="L80" s="2">
        <v>32</v>
      </c>
    </row>
    <row r="81" spans="1:12" ht="30">
      <c r="A81" s="10"/>
      <c r="B81" s="6">
        <v>92430000000</v>
      </c>
      <c r="C81" s="7" t="s">
        <v>16</v>
      </c>
      <c r="D81" s="7" t="s">
        <v>73</v>
      </c>
      <c r="E81" s="8" t="s">
        <v>74</v>
      </c>
      <c r="F81" s="7">
        <v>20</v>
      </c>
      <c r="G81" s="7">
        <v>24</v>
      </c>
      <c r="H81" s="7">
        <v>28</v>
      </c>
      <c r="I81" s="7">
        <v>28</v>
      </c>
      <c r="J81" s="7">
        <v>28</v>
      </c>
      <c r="K81" s="7">
        <v>28</v>
      </c>
      <c r="L81" s="7">
        <v>30</v>
      </c>
    </row>
    <row r="82" spans="1:12" ht="30">
      <c r="A82" s="2">
        <v>26</v>
      </c>
      <c r="B82" s="11"/>
      <c r="C82" s="2" t="s">
        <v>10</v>
      </c>
      <c r="D82" s="2" t="s">
        <v>73</v>
      </c>
      <c r="E82" s="2" t="s">
        <v>74</v>
      </c>
      <c r="F82" s="2">
        <v>20</v>
      </c>
      <c r="G82" s="2">
        <v>24</v>
      </c>
      <c r="H82" s="2">
        <v>28</v>
      </c>
      <c r="I82" s="2">
        <v>28</v>
      </c>
      <c r="J82" s="2">
        <v>28</v>
      </c>
      <c r="K82" s="2">
        <v>28</v>
      </c>
      <c r="L82" s="2">
        <v>30</v>
      </c>
    </row>
    <row r="87" spans="1:12">
      <c r="A87" s="25" t="s">
        <v>75</v>
      </c>
      <c r="B87" s="25"/>
      <c r="C87" s="25"/>
    </row>
  </sheetData>
  <mergeCells count="14">
    <mergeCell ref="E9:E11"/>
    <mergeCell ref="F9:L9"/>
    <mergeCell ref="F10:L10"/>
    <mergeCell ref="A87:C87"/>
    <mergeCell ref="A9:A11"/>
    <mergeCell ref="B9:B11"/>
    <mergeCell ref="C9:C11"/>
    <mergeCell ref="D9:D11"/>
    <mergeCell ref="A7:L7"/>
    <mergeCell ref="E1:L1"/>
    <mergeCell ref="E2:L2"/>
    <mergeCell ref="E3:L3"/>
    <mergeCell ref="E4:L4"/>
    <mergeCell ref="E5:L5"/>
  </mergeCells>
  <pageMargins left="0.70866141732283472" right="0.70866141732283472" top="0.74803149606299213" bottom="0.74803149606299213" header="0.31496062992125984" footer="0.31496062992125984"/>
  <pageSetup paperSize="9" scale="50" fitToHeight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СПО-ПКР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yusupova.irina</dc:creator>
  <cp:lastModifiedBy>yusupova.irina</cp:lastModifiedBy>
  <dcterms:created xsi:type="dcterms:W3CDTF">2015-06-15T13:45:11Z</dcterms:created>
  <dcterms:modified xsi:type="dcterms:W3CDTF">2015-07-03T07:20:42Z</dcterms:modified>
</cp:coreProperties>
</file>